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www\descargas1\"/>
    </mc:Choice>
  </mc:AlternateContent>
  <xr:revisionPtr revIDLastSave="0" documentId="8_{015B110E-4654-4A07-B4E0-902092CEBEF2}" xr6:coauthVersionLast="47" xr6:coauthVersionMax="47" xr10:uidLastSave="{00000000-0000-0000-0000-000000000000}"/>
  <bookViews>
    <workbookView xWindow="28680" yWindow="-120" windowWidth="21840" windowHeight="13020" xr2:uid="{71F9E039-75A7-4404-A843-09012723ABE6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Hoja1!$A$7:$HM$64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R27" i="1" l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AF27" i="1"/>
  <c r="AF28" i="1"/>
  <c r="DH61" i="1" l="1"/>
  <c r="DG61" i="1"/>
  <c r="DE61" i="1"/>
  <c r="DD61" i="1"/>
  <c r="DC61" i="1"/>
  <c r="DB61" i="1"/>
  <c r="DA61" i="1"/>
  <c r="CZ61" i="1"/>
  <c r="CY61" i="1"/>
  <c r="CX61" i="1"/>
  <c r="CW61" i="1"/>
  <c r="CV61" i="1"/>
  <c r="CU61" i="1"/>
  <c r="CT61" i="1"/>
  <c r="CS61" i="1"/>
  <c r="CR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DH60" i="1"/>
  <c r="DG60" i="1"/>
  <c r="DE60" i="1"/>
  <c r="DD60" i="1"/>
  <c r="DC60" i="1"/>
  <c r="DB60" i="1"/>
  <c r="DA60" i="1"/>
  <c r="CZ60" i="1"/>
  <c r="CY60" i="1"/>
  <c r="CX60" i="1"/>
  <c r="CW60" i="1"/>
  <c r="CV60" i="1"/>
  <c r="CU60" i="1"/>
  <c r="CT60" i="1"/>
  <c r="CS60" i="1"/>
  <c r="CR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AF61" i="1"/>
  <c r="AF60" i="1"/>
  <c r="DH56" i="1"/>
  <c r="DG56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CR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AF56" i="1"/>
  <c r="DH42" i="1"/>
  <c r="DG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AF42" i="1"/>
  <c r="DH14" i="1"/>
  <c r="DG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AF14" i="1"/>
  <c r="HM63" i="1"/>
  <c r="HM62" i="1"/>
  <c r="HM61" i="1"/>
  <c r="HM60" i="1"/>
  <c r="HM59" i="1"/>
  <c r="HM58" i="1"/>
  <c r="HM57" i="1"/>
  <c r="HM56" i="1"/>
  <c r="HM55" i="1"/>
  <c r="HM54" i="1"/>
  <c r="HM53" i="1"/>
  <c r="HM52" i="1"/>
  <c r="HM51" i="1"/>
  <c r="HM50" i="1"/>
  <c r="HM49" i="1"/>
  <c r="HM48" i="1"/>
  <c r="HM47" i="1"/>
  <c r="HM46" i="1"/>
  <c r="HM45" i="1"/>
  <c r="HM44" i="1"/>
  <c r="HM43" i="1"/>
  <c r="HM42" i="1"/>
  <c r="HM41" i="1"/>
  <c r="HM40" i="1"/>
  <c r="HM39" i="1"/>
  <c r="HM38" i="1"/>
  <c r="HM37" i="1"/>
  <c r="HM36" i="1"/>
  <c r="HM35" i="1"/>
  <c r="HM34" i="1"/>
  <c r="HM33" i="1"/>
  <c r="HM32" i="1"/>
  <c r="HM31" i="1"/>
  <c r="HM30" i="1"/>
  <c r="HM29" i="1"/>
  <c r="HM28" i="1"/>
  <c r="HM27" i="1"/>
  <c r="HM26" i="1"/>
  <c r="HM25" i="1"/>
  <c r="HM24" i="1"/>
  <c r="HM23" i="1"/>
  <c r="HM22" i="1"/>
  <c r="HM21" i="1"/>
  <c r="HM20" i="1"/>
  <c r="HM19" i="1"/>
  <c r="HM18" i="1"/>
  <c r="HM17" i="1"/>
  <c r="HM16" i="1"/>
  <c r="HM15" i="1"/>
  <c r="HM14" i="1"/>
  <c r="HM13" i="1"/>
  <c r="HM12" i="1"/>
  <c r="HM11" i="1"/>
  <c r="HM10" i="1"/>
  <c r="HM9" i="1"/>
  <c r="HM8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DH28" i="1"/>
  <c r="DG28" i="1"/>
  <c r="DH27" i="1"/>
  <c r="DG27" i="1"/>
  <c r="DH9" i="1"/>
  <c r="DG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AF9" i="1"/>
  <c r="DH31" i="1"/>
  <c r="DG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DH30" i="1"/>
  <c r="DG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DH29" i="1"/>
  <c r="DG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AF31" i="1"/>
  <c r="AF30" i="1"/>
  <c r="AF29" i="1"/>
  <c r="DH20" i="1"/>
  <c r="DG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DH19" i="1"/>
  <c r="DG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DH18" i="1"/>
  <c r="DG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DH17" i="1"/>
  <c r="DG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DH16" i="1"/>
  <c r="DG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DH15" i="1"/>
  <c r="DG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AF20" i="1"/>
  <c r="AF19" i="1"/>
  <c r="AF18" i="1"/>
  <c r="AF17" i="1"/>
  <c r="AF16" i="1"/>
  <c r="AF15" i="1"/>
  <c r="DH33" i="1"/>
  <c r="DG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DH32" i="1"/>
  <c r="DG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AF33" i="1"/>
  <c r="AF32" i="1"/>
  <c r="DH13" i="1"/>
  <c r="DG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DH12" i="1"/>
  <c r="DG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DH11" i="1"/>
  <c r="DG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DH10" i="1"/>
  <c r="DG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AF13" i="1"/>
  <c r="AF12" i="1"/>
  <c r="AF11" i="1"/>
  <c r="AF10" i="1"/>
  <c r="DH41" i="1"/>
  <c r="DG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DH40" i="1"/>
  <c r="DG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DH39" i="1"/>
  <c r="DG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DH38" i="1"/>
  <c r="DG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DH37" i="1"/>
  <c r="DG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DH36" i="1"/>
  <c r="DG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DH35" i="1"/>
  <c r="DG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DH34" i="1"/>
  <c r="DG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AF41" i="1"/>
  <c r="AF40" i="1"/>
  <c r="AF39" i="1"/>
  <c r="AF38" i="1"/>
  <c r="AF37" i="1"/>
  <c r="AF36" i="1"/>
  <c r="AF35" i="1"/>
  <c r="AF34" i="1"/>
  <c r="DH63" i="1"/>
  <c r="DG63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AF63" i="1"/>
  <c r="DH62" i="1"/>
  <c r="DG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AF62" i="1"/>
  <c r="DH59" i="1"/>
  <c r="DG59" i="1"/>
  <c r="DE59" i="1"/>
  <c r="DD59" i="1"/>
  <c r="DC59" i="1"/>
  <c r="DB59" i="1"/>
  <c r="DA59" i="1"/>
  <c r="CZ59" i="1"/>
  <c r="CY59" i="1"/>
  <c r="CX59" i="1"/>
  <c r="CW59" i="1"/>
  <c r="CV59" i="1"/>
  <c r="CU59" i="1"/>
  <c r="CT59" i="1"/>
  <c r="CS59" i="1"/>
  <c r="CR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DH58" i="1"/>
  <c r="DG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DH57" i="1"/>
  <c r="DG57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CR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AF59" i="1"/>
  <c r="AF58" i="1"/>
  <c r="AF57" i="1"/>
  <c r="DH55" i="1"/>
  <c r="DG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DH54" i="1"/>
  <c r="DG54" i="1"/>
  <c r="DE54" i="1"/>
  <c r="DD54" i="1"/>
  <c r="DC54" i="1"/>
  <c r="DB54" i="1"/>
  <c r="DA54" i="1"/>
  <c r="CZ54" i="1"/>
  <c r="CY54" i="1"/>
  <c r="CX54" i="1"/>
  <c r="CW54" i="1"/>
  <c r="CV54" i="1"/>
  <c r="CU54" i="1"/>
  <c r="CT54" i="1"/>
  <c r="CS54" i="1"/>
  <c r="CR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DH53" i="1"/>
  <c r="DG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DH52" i="1"/>
  <c r="DG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DH51" i="1"/>
  <c r="DG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DH50" i="1"/>
  <c r="DG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DH49" i="1"/>
  <c r="DG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DH48" i="1"/>
  <c r="DG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DH47" i="1"/>
  <c r="DG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DH46" i="1"/>
  <c r="DG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DH45" i="1"/>
  <c r="DG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DH44" i="1"/>
  <c r="DG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DH43" i="1"/>
  <c r="DG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DH26" i="1"/>
  <c r="DG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DH25" i="1"/>
  <c r="DG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DH24" i="1"/>
  <c r="DG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DH23" i="1"/>
  <c r="DG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DH22" i="1"/>
  <c r="DG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DH21" i="1"/>
  <c r="DG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AF26" i="1"/>
  <c r="AF25" i="1"/>
  <c r="AF24" i="1"/>
  <c r="AF23" i="1"/>
  <c r="AF22" i="1"/>
  <c r="AF21" i="1"/>
  <c r="DH8" i="1"/>
  <c r="DG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AF8" i="1"/>
  <c r="DF41" i="1" l="1"/>
  <c r="CQ37" i="1"/>
  <c r="CQ34" i="1"/>
  <c r="CQ40" i="1"/>
  <c r="CQ38" i="1"/>
  <c r="DF37" i="1"/>
  <c r="DF34" i="1"/>
  <c r="DF40" i="1"/>
  <c r="DF38" i="1"/>
  <c r="CQ35" i="1"/>
  <c r="CQ39" i="1"/>
  <c r="CQ36" i="1"/>
  <c r="DF35" i="1"/>
  <c r="CQ41" i="1"/>
  <c r="DF39" i="1"/>
  <c r="DF36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7" i="1"/>
  <c r="DF28" i="1"/>
  <c r="DF29" i="1"/>
  <c r="DF30" i="1"/>
  <c r="DF31" i="1"/>
  <c r="DF32" i="1"/>
  <c r="DF33" i="1"/>
  <c r="DF42" i="1"/>
  <c r="DF56" i="1"/>
  <c r="DF60" i="1"/>
  <c r="DF61" i="1"/>
  <c r="CQ9" i="1"/>
  <c r="CQ10" i="1"/>
  <c r="CQ11" i="1"/>
  <c r="CQ12" i="1"/>
  <c r="CQ13" i="1"/>
  <c r="CQ14" i="1"/>
  <c r="CQ15" i="1"/>
  <c r="CQ16" i="1"/>
  <c r="CQ17" i="1"/>
  <c r="CQ18" i="1"/>
  <c r="CQ19" i="1"/>
  <c r="CQ20" i="1"/>
  <c r="CQ27" i="1"/>
  <c r="CQ28" i="1"/>
  <c r="CQ29" i="1"/>
  <c r="CQ30" i="1"/>
  <c r="CQ31" i="1"/>
  <c r="CQ32" i="1"/>
  <c r="CQ33" i="1"/>
  <c r="CQ42" i="1"/>
  <c r="CQ56" i="1"/>
  <c r="CQ60" i="1"/>
  <c r="CQ61" i="1"/>
  <c r="DI61" i="1" l="1"/>
  <c r="DJ61" i="1" s="1"/>
  <c r="DK61" i="1"/>
  <c r="DI56" i="1"/>
  <c r="DJ56" i="1" s="1"/>
  <c r="DK56" i="1"/>
  <c r="DK19" i="1"/>
  <c r="DK17" i="1"/>
  <c r="DK14" i="1"/>
  <c r="DK41" i="1"/>
  <c r="DK39" i="1"/>
  <c r="DK60" i="1"/>
  <c r="DI28" i="1"/>
  <c r="DJ28" i="1" s="1"/>
  <c r="DK28" i="1"/>
  <c r="DK16" i="1"/>
  <c r="DK12" i="1"/>
  <c r="DK35" i="1"/>
  <c r="DK38" i="1"/>
  <c r="DK34" i="1"/>
  <c r="DI42" i="1"/>
  <c r="DJ42" i="1" s="1"/>
  <c r="DK42" i="1"/>
  <c r="DI33" i="1"/>
  <c r="DJ33" i="1" s="1"/>
  <c r="DK33" i="1"/>
  <c r="DI30" i="1"/>
  <c r="DJ30" i="1" s="1"/>
  <c r="DK30" i="1"/>
  <c r="DI27" i="1"/>
  <c r="DJ27" i="1" s="1"/>
  <c r="DK27" i="1"/>
  <c r="DK15" i="1"/>
  <c r="DK11" i="1"/>
  <c r="DK40" i="1"/>
  <c r="DK37" i="1"/>
  <c r="DI32" i="1"/>
  <c r="DJ32" i="1" s="1"/>
  <c r="DK32" i="1"/>
  <c r="DK31" i="1"/>
  <c r="DK29" i="1"/>
  <c r="DK20" i="1"/>
  <c r="DK18" i="1"/>
  <c r="DK13" i="1"/>
  <c r="DI10" i="1"/>
  <c r="DJ10" i="1" s="1"/>
  <c r="DK10" i="1"/>
  <c r="DK9" i="1"/>
  <c r="DK36" i="1"/>
  <c r="DI9" i="1"/>
  <c r="DJ9" i="1" s="1"/>
  <c r="DI39" i="1"/>
  <c r="DJ39" i="1" s="1"/>
  <c r="DI14" i="1"/>
  <c r="DJ14" i="1" s="1"/>
  <c r="DI18" i="1"/>
  <c r="DJ18" i="1" s="1"/>
  <c r="DI11" i="1"/>
  <c r="DJ11" i="1" s="1"/>
  <c r="DI13" i="1"/>
  <c r="DJ13" i="1" s="1"/>
  <c r="CQ22" i="1"/>
  <c r="CQ51" i="1"/>
  <c r="CQ47" i="1"/>
  <c r="DF52" i="1"/>
  <c r="DF48" i="1"/>
  <c r="DF43" i="1"/>
  <c r="CQ58" i="1"/>
  <c r="DF57" i="1"/>
  <c r="CQ52" i="1"/>
  <c r="CQ48" i="1"/>
  <c r="CQ43" i="1"/>
  <c r="DF53" i="1"/>
  <c r="DF49" i="1"/>
  <c r="DF44" i="1"/>
  <c r="CQ59" i="1"/>
  <c r="CQ23" i="1"/>
  <c r="CQ24" i="1"/>
  <c r="DF21" i="1"/>
  <c r="CQ53" i="1"/>
  <c r="CQ49" i="1"/>
  <c r="CQ44" i="1"/>
  <c r="DF54" i="1"/>
  <c r="DF50" i="1"/>
  <c r="DF58" i="1"/>
  <c r="CQ63" i="1"/>
  <c r="DF8" i="1"/>
  <c r="CQ25" i="1"/>
  <c r="DF22" i="1"/>
  <c r="CQ54" i="1"/>
  <c r="CQ50" i="1"/>
  <c r="DF55" i="1"/>
  <c r="DF45" i="1"/>
  <c r="DF59" i="1"/>
  <c r="DF23" i="1"/>
  <c r="DF46" i="1"/>
  <c r="CQ62" i="1"/>
  <c r="CQ8" i="1"/>
  <c r="CQ46" i="1"/>
  <c r="DF26" i="1"/>
  <c r="DF24" i="1"/>
  <c r="DF25" i="1"/>
  <c r="CQ26" i="1"/>
  <c r="CQ57" i="1"/>
  <c r="CQ55" i="1"/>
  <c r="CQ45" i="1"/>
  <c r="DF47" i="1"/>
  <c r="DF62" i="1"/>
  <c r="CQ21" i="1"/>
  <c r="DF51" i="1"/>
  <c r="DF63" i="1"/>
  <c r="DI31" i="1"/>
  <c r="DJ31" i="1" s="1"/>
  <c r="DI16" i="1"/>
  <c r="DJ16" i="1" s="1"/>
  <c r="DI20" i="1"/>
  <c r="DJ20" i="1" s="1"/>
  <c r="DI17" i="1"/>
  <c r="DJ17" i="1" s="1"/>
  <c r="DI15" i="1"/>
  <c r="DJ15" i="1" s="1"/>
  <c r="DI38" i="1"/>
  <c r="DJ38" i="1" s="1"/>
  <c r="DI40" i="1"/>
  <c r="DJ40" i="1" s="1"/>
  <c r="DI34" i="1"/>
  <c r="DJ34" i="1" s="1"/>
  <c r="DI19" i="1"/>
  <c r="DJ19" i="1" s="1"/>
  <c r="DI37" i="1"/>
  <c r="DJ37" i="1" s="1"/>
  <c r="DI36" i="1"/>
  <c r="DJ36" i="1" s="1"/>
  <c r="DI35" i="1"/>
  <c r="DJ35" i="1" s="1"/>
  <c r="DI41" i="1"/>
  <c r="DJ41" i="1" s="1"/>
  <c r="DI60" i="1"/>
  <c r="DJ60" i="1" s="1"/>
  <c r="DI29" i="1"/>
  <c r="DJ29" i="1" s="1"/>
  <c r="DI12" i="1"/>
  <c r="DJ12" i="1" s="1"/>
  <c r="DK57" i="1" l="1"/>
  <c r="DK8" i="1"/>
  <c r="DK51" i="1"/>
  <c r="DK21" i="1"/>
  <c r="DK45" i="1"/>
  <c r="DK46" i="1"/>
  <c r="DK62" i="1"/>
  <c r="DK25" i="1"/>
  <c r="DK44" i="1"/>
  <c r="DK24" i="1"/>
  <c r="DK59" i="1"/>
  <c r="DK43" i="1"/>
  <c r="DK22" i="1"/>
  <c r="DK55" i="1"/>
  <c r="DK50" i="1"/>
  <c r="DK49" i="1"/>
  <c r="DK23" i="1"/>
  <c r="DK48" i="1"/>
  <c r="DK58" i="1"/>
  <c r="DK26" i="1"/>
  <c r="DK54" i="1"/>
  <c r="DK63" i="1"/>
  <c r="DK53" i="1"/>
  <c r="DK52" i="1"/>
  <c r="DK47" i="1"/>
  <c r="DI22" i="1"/>
  <c r="DJ22" i="1" s="1"/>
  <c r="DI46" i="1"/>
  <c r="DJ46" i="1" s="1"/>
  <c r="DI25" i="1"/>
  <c r="DJ25" i="1" s="1"/>
  <c r="DI51" i="1"/>
  <c r="DJ51" i="1" s="1"/>
  <c r="DI21" i="1"/>
  <c r="DJ21" i="1" s="1"/>
  <c r="DH64" i="1"/>
  <c r="CS64" i="1"/>
  <c r="CO64" i="1"/>
  <c r="DI47" i="1"/>
  <c r="DJ47" i="1" s="1"/>
  <c r="CE64" i="1"/>
  <c r="CC64" i="1"/>
  <c r="DB64" i="1"/>
  <c r="CZ64" i="1"/>
  <c r="CY64" i="1"/>
  <c r="CX64" i="1"/>
  <c r="CL64" i="1"/>
  <c r="DI59" i="1"/>
  <c r="DJ59" i="1" s="1"/>
  <c r="DI54" i="1"/>
  <c r="DJ54" i="1" s="1"/>
  <c r="CU64" i="1"/>
  <c r="CD64" i="1"/>
  <c r="DI24" i="1"/>
  <c r="DJ24" i="1" s="1"/>
  <c r="CF64" i="1"/>
  <c r="DI55" i="1"/>
  <c r="DJ55" i="1" s="1"/>
  <c r="DI23" i="1"/>
  <c r="DJ23" i="1" s="1"/>
  <c r="DI57" i="1"/>
  <c r="DJ57" i="1" s="1"/>
  <c r="DI48" i="1"/>
  <c r="DJ48" i="1" s="1"/>
  <c r="DI52" i="1"/>
  <c r="DJ52" i="1" s="1"/>
  <c r="DI63" i="1"/>
  <c r="DJ63" i="1" s="1"/>
  <c r="DI49" i="1"/>
  <c r="DJ49" i="1" s="1"/>
  <c r="DI58" i="1"/>
  <c r="DJ58" i="1" s="1"/>
  <c r="DI53" i="1"/>
  <c r="DJ53" i="1" s="1"/>
  <c r="DI44" i="1"/>
  <c r="DJ44" i="1" s="1"/>
  <c r="DI45" i="1"/>
  <c r="DJ45" i="1" s="1"/>
  <c r="DI43" i="1"/>
  <c r="DJ43" i="1" s="1"/>
  <c r="DI8" i="1"/>
  <c r="DJ8" i="1" s="1"/>
  <c r="DI62" i="1"/>
  <c r="DJ62" i="1" s="1"/>
  <c r="DI50" i="1"/>
  <c r="DJ50" i="1" s="1"/>
  <c r="CN64" i="1"/>
  <c r="DA64" i="1"/>
  <c r="CM64" i="1"/>
  <c r="CK64" i="1"/>
  <c r="CJ64" i="1"/>
  <c r="CW64" i="1"/>
  <c r="CI64" i="1"/>
  <c r="CV64" i="1"/>
  <c r="CH64" i="1"/>
  <c r="CG64" i="1"/>
  <c r="CT64" i="1"/>
  <c r="DE64" i="1"/>
  <c r="DI26" i="1"/>
  <c r="DJ26" i="1" s="1"/>
  <c r="DG64" i="1"/>
  <c r="DD64" i="1"/>
  <c r="CP64" i="1"/>
  <c r="DC64" i="1"/>
  <c r="CR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X64" i="1"/>
  <c r="BY64" i="1"/>
  <c r="AT64" i="1"/>
  <c r="CQ64" i="1" l="1"/>
  <c r="DJ64" i="1" s="1"/>
  <c r="DF64" i="1"/>
  <c r="DK64" i="1" l="1"/>
  <c r="DI64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8" i="1"/>
  <c r="CB56" i="1" l="1"/>
  <c r="CB54" i="1"/>
  <c r="CB50" i="1"/>
  <c r="CB32" i="1"/>
  <c r="CB31" i="1"/>
  <c r="CB29" i="1"/>
  <c r="CB26" i="1"/>
  <c r="CB23" i="1"/>
  <c r="CB16" i="1"/>
  <c r="CB14" i="1"/>
  <c r="CB13" i="1"/>
  <c r="CA13" i="1"/>
  <c r="CB10" i="1"/>
  <c r="CB9" i="1"/>
  <c r="CB61" i="1"/>
  <c r="CB57" i="1"/>
  <c r="CB53" i="1"/>
  <c r="CB49" i="1"/>
  <c r="CB44" i="1"/>
  <c r="CB41" i="1"/>
  <c r="CB40" i="1"/>
  <c r="CB38" i="1"/>
  <c r="CB22" i="1"/>
  <c r="CB15" i="1"/>
  <c r="CB60" i="1"/>
  <c r="CB59" i="1"/>
  <c r="CB52" i="1"/>
  <c r="CB48" i="1"/>
  <c r="CB46" i="1"/>
  <c r="CB43" i="1"/>
  <c r="CB39" i="1"/>
  <c r="CB37" i="1"/>
  <c r="CB36" i="1"/>
  <c r="CA34" i="1"/>
  <c r="CB34" i="1"/>
  <c r="CB28" i="1"/>
  <c r="CB25" i="1"/>
  <c r="CB21" i="1"/>
  <c r="CB20" i="1"/>
  <c r="CB18" i="1"/>
  <c r="CB12" i="1"/>
  <c r="CB8" i="1"/>
  <c r="CA63" i="1"/>
  <c r="CB63" i="1"/>
  <c r="CB62" i="1"/>
  <c r="CB58" i="1"/>
  <c r="CB55" i="1"/>
  <c r="CB51" i="1"/>
  <c r="CB47" i="1"/>
  <c r="CB45" i="1"/>
  <c r="CB42" i="1"/>
  <c r="CA35" i="1"/>
  <c r="CB35" i="1"/>
  <c r="CB33" i="1"/>
  <c r="CB30" i="1"/>
  <c r="CB27" i="1"/>
  <c r="CB24" i="1"/>
  <c r="CB19" i="1"/>
  <c r="CB17" i="1"/>
  <c r="CB11" i="1"/>
  <c r="BZ60" i="1"/>
  <c r="CA60" i="1" s="1"/>
  <c r="BZ43" i="1"/>
  <c r="CA43" i="1" s="1"/>
  <c r="BZ36" i="1"/>
  <c r="CA36" i="1" s="1"/>
  <c r="BZ28" i="1"/>
  <c r="CA28" i="1" s="1"/>
  <c r="BZ25" i="1"/>
  <c r="CA25" i="1" s="1"/>
  <c r="BZ12" i="1"/>
  <c r="CA12" i="1" s="1"/>
  <c r="BZ10" i="1"/>
  <c r="CA10" i="1" s="1"/>
  <c r="BZ52" i="1"/>
  <c r="CA52" i="1" s="1"/>
  <c r="BZ63" i="1"/>
  <c r="BZ51" i="1"/>
  <c r="CA51" i="1" s="1"/>
  <c r="BZ35" i="1"/>
  <c r="BZ27" i="1"/>
  <c r="CA27" i="1" s="1"/>
  <c r="BZ24" i="1"/>
  <c r="CA24" i="1" s="1"/>
  <c r="BZ11" i="1"/>
  <c r="CA11" i="1" s="1"/>
  <c r="BZ34" i="1"/>
  <c r="BZ21" i="1"/>
  <c r="CA21" i="1" s="1"/>
  <c r="BZ20" i="1"/>
  <c r="CA20" i="1" s="1"/>
  <c r="BZ19" i="1"/>
  <c r="CA19" i="1" s="1"/>
  <c r="BZ31" i="1"/>
  <c r="CA31" i="1" s="1"/>
  <c r="BZ57" i="1"/>
  <c r="CA57" i="1" s="1"/>
  <c r="BZ49" i="1"/>
  <c r="CA49" i="1" s="1"/>
  <c r="BZ40" i="1"/>
  <c r="CA40" i="1" s="1"/>
  <c r="BZ50" i="1"/>
  <c r="CA50" i="1" s="1"/>
  <c r="BZ48" i="1"/>
  <c r="CA48" i="1" s="1"/>
  <c r="BZ39" i="1"/>
  <c r="CA39" i="1" s="1"/>
  <c r="BZ18" i="1"/>
  <c r="CA18" i="1" s="1"/>
  <c r="BZ62" i="1"/>
  <c r="CA62" i="1" s="1"/>
  <c r="BZ47" i="1"/>
  <c r="CA47" i="1" s="1"/>
  <c r="BZ30" i="1"/>
  <c r="CA30" i="1" s="1"/>
  <c r="BZ17" i="1"/>
  <c r="CA17" i="1" s="1"/>
  <c r="BZ56" i="1"/>
  <c r="CA56" i="1" s="1"/>
  <c r="BZ23" i="1"/>
  <c r="CA23" i="1" s="1"/>
  <c r="BZ58" i="1"/>
  <c r="CA58" i="1" s="1"/>
  <c r="BZ29" i="1"/>
  <c r="CA29" i="1" s="1"/>
  <c r="BZ16" i="1"/>
  <c r="CA16" i="1" s="1"/>
  <c r="BZ14" i="1"/>
  <c r="CA14" i="1" s="1"/>
  <c r="BZ9" i="1"/>
  <c r="CA9" i="1" s="1"/>
  <c r="BZ38" i="1"/>
  <c r="CA38" i="1" s="1"/>
  <c r="BZ15" i="1"/>
  <c r="CA15" i="1" s="1"/>
  <c r="BW64" i="1"/>
  <c r="BZ46" i="1"/>
  <c r="CA46" i="1" s="1"/>
  <c r="BZ55" i="1"/>
  <c r="CA55" i="1" s="1"/>
  <c r="BZ45" i="1"/>
  <c r="CA45" i="1" s="1"/>
  <c r="BZ42" i="1"/>
  <c r="CA42" i="1" s="1"/>
  <c r="BZ33" i="1"/>
  <c r="CA33" i="1" s="1"/>
  <c r="BZ8" i="1"/>
  <c r="CA8" i="1" s="1"/>
  <c r="BH64" i="1"/>
  <c r="BZ37" i="1"/>
  <c r="CA37" i="1" s="1"/>
  <c r="BZ54" i="1"/>
  <c r="CA54" i="1" s="1"/>
  <c r="BZ32" i="1"/>
  <c r="CA32" i="1" s="1"/>
  <c r="BZ26" i="1"/>
  <c r="CA26" i="1" s="1"/>
  <c r="BZ13" i="1"/>
  <c r="BZ22" i="1"/>
  <c r="CA22" i="1" s="1"/>
  <c r="BZ59" i="1"/>
  <c r="CA59" i="1" s="1"/>
  <c r="BZ61" i="1"/>
  <c r="CA61" i="1" s="1"/>
  <c r="BZ53" i="1"/>
  <c r="CA53" i="1" s="1"/>
  <c r="BZ44" i="1"/>
  <c r="CA44" i="1" s="1"/>
  <c r="BZ41" i="1"/>
  <c r="CA41" i="1" s="1"/>
  <c r="CB64" i="1" l="1"/>
  <c r="CA64" i="1"/>
  <c r="BZ64" i="1"/>
  <c r="AO9" i="1" l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8" i="1"/>
  <c r="AK64" i="1" l="1"/>
  <c r="AM64" i="1"/>
  <c r="AO64" i="1"/>
  <c r="AI8" i="1"/>
  <c r="AI9" i="1"/>
  <c r="AN9" i="1"/>
  <c r="AI10" i="1"/>
  <c r="AN10" i="1"/>
  <c r="AI11" i="1"/>
  <c r="AI12" i="1"/>
  <c r="AL12" i="1"/>
  <c r="AI13" i="1"/>
  <c r="AI14" i="1"/>
  <c r="AN14" i="1"/>
  <c r="AP14" i="1"/>
  <c r="AI15" i="1"/>
  <c r="AN15" i="1"/>
  <c r="AI16" i="1"/>
  <c r="AN16" i="1"/>
  <c r="AP16" i="1"/>
  <c r="AI17" i="1"/>
  <c r="AN17" i="1"/>
  <c r="AI18" i="1"/>
  <c r="AI19" i="1"/>
  <c r="AP19" i="1"/>
  <c r="AI20" i="1"/>
  <c r="AL20" i="1"/>
  <c r="AP20" i="1"/>
  <c r="AI21" i="1"/>
  <c r="AL21" i="1"/>
  <c r="AP21" i="1"/>
  <c r="AL22" i="1"/>
  <c r="AI23" i="1"/>
  <c r="AN23" i="1"/>
  <c r="AP23" i="1"/>
  <c r="AN24" i="1"/>
  <c r="AP24" i="1"/>
  <c r="AI25" i="1"/>
  <c r="AL25" i="1"/>
  <c r="AI26" i="1"/>
  <c r="AL26" i="1"/>
  <c r="AN26" i="1"/>
  <c r="AI27" i="1"/>
  <c r="AN27" i="1"/>
  <c r="AP27" i="1"/>
  <c r="AI28" i="1"/>
  <c r="AL28" i="1"/>
  <c r="AI29" i="1"/>
  <c r="AN29" i="1"/>
  <c r="AP29" i="1"/>
  <c r="AI30" i="1"/>
  <c r="AN30" i="1"/>
  <c r="AP30" i="1"/>
  <c r="AI31" i="1"/>
  <c r="AL31" i="1"/>
  <c r="AI32" i="1"/>
  <c r="AL32" i="1"/>
  <c r="AI33" i="1"/>
  <c r="AL34" i="1"/>
  <c r="AI36" i="1"/>
  <c r="AI37" i="1"/>
  <c r="AL37" i="1"/>
  <c r="AI38" i="1"/>
  <c r="AN38" i="1"/>
  <c r="AI39" i="1"/>
  <c r="AI40" i="1"/>
  <c r="AL40" i="1"/>
  <c r="AI41" i="1"/>
  <c r="AL41" i="1"/>
  <c r="AN41" i="1"/>
  <c r="AI42" i="1"/>
  <c r="AI43" i="1"/>
  <c r="AI44" i="1"/>
  <c r="AN44" i="1"/>
  <c r="AI45" i="1"/>
  <c r="AP45" i="1"/>
  <c r="AI46" i="1"/>
  <c r="AL46" i="1"/>
  <c r="AP46" i="1"/>
  <c r="AI47" i="1"/>
  <c r="AN47" i="1"/>
  <c r="AP47" i="1"/>
  <c r="AI48" i="1"/>
  <c r="AL48" i="1"/>
  <c r="AI49" i="1"/>
  <c r="AL49" i="1"/>
  <c r="AN49" i="1"/>
  <c r="AI50" i="1"/>
  <c r="AL50" i="1"/>
  <c r="AN50" i="1"/>
  <c r="AP50" i="1"/>
  <c r="AL51" i="1"/>
  <c r="AN51" i="1"/>
  <c r="AP51" i="1"/>
  <c r="AI52" i="1"/>
  <c r="AN52" i="1"/>
  <c r="AI53" i="1"/>
  <c r="AN53" i="1"/>
  <c r="AP53" i="1"/>
  <c r="AI54" i="1"/>
  <c r="AN54" i="1"/>
  <c r="AP54" i="1"/>
  <c r="AI55" i="1"/>
  <c r="AP55" i="1"/>
  <c r="AI56" i="1"/>
  <c r="AN56" i="1"/>
  <c r="AP56" i="1"/>
  <c r="AI57" i="1"/>
  <c r="AL57" i="1"/>
  <c r="AN57" i="1"/>
  <c r="AI58" i="1"/>
  <c r="AP58" i="1"/>
  <c r="AI59" i="1"/>
  <c r="AL59" i="1"/>
  <c r="AL60" i="1"/>
  <c r="AI61" i="1"/>
  <c r="AL61" i="1"/>
  <c r="AN61" i="1"/>
  <c r="AI62" i="1"/>
  <c r="AI63" i="1"/>
  <c r="AL63" i="1"/>
  <c r="AR8" i="1"/>
  <c r="AQ8" i="1" s="1"/>
  <c r="AS8" i="1" s="1"/>
  <c r="AR10" i="1"/>
  <c r="AQ10" i="1" s="1"/>
  <c r="AS10" i="1" s="1"/>
  <c r="AR11" i="1"/>
  <c r="AQ11" i="1" s="1"/>
  <c r="AS11" i="1" s="1"/>
  <c r="AR12" i="1"/>
  <c r="AQ12" i="1" s="1"/>
  <c r="AS12" i="1" s="1"/>
  <c r="AR13" i="1"/>
  <c r="AQ13" i="1" s="1"/>
  <c r="AS13" i="1" s="1"/>
  <c r="AR14" i="1"/>
  <c r="AQ14" i="1" s="1"/>
  <c r="AS14" i="1" s="1"/>
  <c r="AR15" i="1"/>
  <c r="AQ15" i="1" s="1"/>
  <c r="AS15" i="1" s="1"/>
  <c r="AR17" i="1"/>
  <c r="AQ17" i="1" s="1"/>
  <c r="AS17" i="1" s="1"/>
  <c r="AR20" i="1"/>
  <c r="AQ20" i="1" s="1"/>
  <c r="AS20" i="1" s="1"/>
  <c r="AR21" i="1"/>
  <c r="AQ21" i="1" s="1"/>
  <c r="AS21" i="1" s="1"/>
  <c r="AR22" i="1"/>
  <c r="AQ22" i="1" s="1"/>
  <c r="AS22" i="1" s="1"/>
  <c r="AR24" i="1"/>
  <c r="AQ24" i="1" s="1"/>
  <c r="AS24" i="1" s="1"/>
  <c r="AR27" i="1"/>
  <c r="AQ27" i="1" s="1"/>
  <c r="AS27" i="1" s="1"/>
  <c r="AR28" i="1"/>
  <c r="AQ28" i="1" s="1"/>
  <c r="AS28" i="1" s="1"/>
  <c r="AR29" i="1"/>
  <c r="AQ29" i="1" s="1"/>
  <c r="AS29" i="1" s="1"/>
  <c r="AR30" i="1"/>
  <c r="AQ30" i="1" s="1"/>
  <c r="AS30" i="1" s="1"/>
  <c r="AR31" i="1"/>
  <c r="AQ31" i="1" s="1"/>
  <c r="AS31" i="1" s="1"/>
  <c r="AR34" i="1"/>
  <c r="AQ34" i="1" s="1"/>
  <c r="AS34" i="1" s="1"/>
  <c r="AR35" i="1"/>
  <c r="AQ35" i="1" s="1"/>
  <c r="AS35" i="1" s="1"/>
  <c r="AR42" i="1"/>
  <c r="AQ42" i="1" s="1"/>
  <c r="AS42" i="1" s="1"/>
  <c r="AR45" i="1"/>
  <c r="AQ45" i="1" s="1"/>
  <c r="AS45" i="1" s="1"/>
  <c r="AR50" i="1"/>
  <c r="AQ50" i="1" s="1"/>
  <c r="AS50" i="1" s="1"/>
  <c r="AR51" i="1"/>
  <c r="AQ51" i="1" s="1"/>
  <c r="AS51" i="1" s="1"/>
  <c r="AR52" i="1"/>
  <c r="AQ52" i="1" s="1"/>
  <c r="AS52" i="1" s="1"/>
  <c r="AR53" i="1"/>
  <c r="AQ53" i="1" s="1"/>
  <c r="AS53" i="1" s="1"/>
  <c r="AR54" i="1"/>
  <c r="AQ54" i="1" s="1"/>
  <c r="AS54" i="1" s="1"/>
  <c r="AR61" i="1"/>
  <c r="AQ61" i="1" s="1"/>
  <c r="AS61" i="1" s="1"/>
  <c r="AR63" i="1"/>
  <c r="AQ63" i="1" s="1"/>
  <c r="AS63" i="1" s="1"/>
  <c r="AJ35" i="1" l="1"/>
  <c r="AI35" i="1"/>
  <c r="AI22" i="1"/>
  <c r="AJ34" i="1"/>
  <c r="AI34" i="1"/>
  <c r="AI24" i="1"/>
  <c r="AI60" i="1"/>
  <c r="AI51" i="1"/>
  <c r="AL39" i="1"/>
  <c r="AJ19" i="1"/>
  <c r="AN33" i="1"/>
  <c r="AN63" i="1"/>
  <c r="AN62" i="1"/>
  <c r="AN58" i="1"/>
  <c r="AJ63" i="1"/>
  <c r="AJ54" i="1"/>
  <c r="AJ50" i="1"/>
  <c r="AJ31" i="1"/>
  <c r="AJ29" i="1"/>
  <c r="AJ14" i="1"/>
  <c r="AJ13" i="1"/>
  <c r="AJ10" i="1"/>
  <c r="AN60" i="1"/>
  <c r="AN32" i="1"/>
  <c r="AN31" i="1"/>
  <c r="AN13" i="1"/>
  <c r="AL56" i="1"/>
  <c r="AL54" i="1"/>
  <c r="AL29" i="1"/>
  <c r="AL23" i="1"/>
  <c r="AL16" i="1"/>
  <c r="AL14" i="1"/>
  <c r="AL13" i="1"/>
  <c r="AL10" i="1"/>
  <c r="AL9" i="1"/>
  <c r="AJ15" i="1"/>
  <c r="AN8" i="1"/>
  <c r="AJ39" i="1"/>
  <c r="AJ20" i="1"/>
  <c r="AP49" i="1"/>
  <c r="AP41" i="1"/>
  <c r="AP40" i="1"/>
  <c r="AP22" i="1"/>
  <c r="AP15" i="1"/>
  <c r="AJ45" i="1"/>
  <c r="AJ42" i="1"/>
  <c r="AJ28" i="1"/>
  <c r="AJ21" i="1"/>
  <c r="AL53" i="1"/>
  <c r="AL33" i="1"/>
  <c r="AN40" i="1"/>
  <c r="AN22" i="1"/>
  <c r="AJ12" i="1"/>
  <c r="AJ27" i="1"/>
  <c r="AL44" i="1"/>
  <c r="AL38" i="1"/>
  <c r="AL15" i="1"/>
  <c r="AJ11" i="1"/>
  <c r="AJ8" i="1"/>
  <c r="AJ18" i="1"/>
  <c r="AJ41" i="1"/>
  <c r="AJ52" i="1"/>
  <c r="AJ49" i="1"/>
  <c r="AJ17" i="1"/>
  <c r="AJ44" i="1"/>
  <c r="AP57" i="1"/>
  <c r="AP52" i="1"/>
  <c r="AP43" i="1"/>
  <c r="AP39" i="1"/>
  <c r="AP37" i="1"/>
  <c r="AP36" i="1"/>
  <c r="AP34" i="1"/>
  <c r="AP28" i="1"/>
  <c r="AP25" i="1"/>
  <c r="AP18" i="1"/>
  <c r="AP12" i="1"/>
  <c r="AP8" i="1"/>
  <c r="AJ48" i="1"/>
  <c r="AJ53" i="1"/>
  <c r="AN48" i="1"/>
  <c r="AN46" i="1"/>
  <c r="AN43" i="1"/>
  <c r="AN39" i="1"/>
  <c r="AN37" i="1"/>
  <c r="AN36" i="1"/>
  <c r="AN34" i="1"/>
  <c r="AN28" i="1"/>
  <c r="AN25" i="1"/>
  <c r="AN21" i="1"/>
  <c r="AN20" i="1"/>
  <c r="AN18" i="1"/>
  <c r="AN12" i="1"/>
  <c r="AJ47" i="1"/>
  <c r="AL8" i="1"/>
  <c r="AP62" i="1"/>
  <c r="AL52" i="1"/>
  <c r="AL43" i="1"/>
  <c r="AL36" i="1"/>
  <c r="AL18" i="1"/>
  <c r="AJ61" i="1"/>
  <c r="AP48" i="1"/>
  <c r="AP38" i="1"/>
  <c r="AL62" i="1"/>
  <c r="AP59" i="1"/>
  <c r="AP42" i="1"/>
  <c r="AP35" i="1"/>
  <c r="AP33" i="1"/>
  <c r="AP17" i="1"/>
  <c r="AP11" i="1"/>
  <c r="AN59" i="1"/>
  <c r="AN55" i="1"/>
  <c r="AN45" i="1"/>
  <c r="AN42" i="1"/>
  <c r="AN35" i="1"/>
  <c r="AN19" i="1"/>
  <c r="AN11" i="1"/>
  <c r="AP61" i="1"/>
  <c r="AL55" i="1"/>
  <c r="AL47" i="1"/>
  <c r="AL45" i="1"/>
  <c r="AL42" i="1"/>
  <c r="AL35" i="1"/>
  <c r="AL30" i="1"/>
  <c r="AL27" i="1"/>
  <c r="AL24" i="1"/>
  <c r="AL19" i="1"/>
  <c r="AL17" i="1"/>
  <c r="AL11" i="1"/>
  <c r="AP44" i="1"/>
  <c r="AJ59" i="1"/>
  <c r="AJ30" i="1"/>
  <c r="AP63" i="1"/>
  <c r="AP60" i="1"/>
  <c r="AL58" i="1"/>
  <c r="AP32" i="1"/>
  <c r="AP31" i="1"/>
  <c r="AP26" i="1"/>
  <c r="AP13" i="1"/>
  <c r="AP10" i="1"/>
  <c r="AP9" i="1"/>
  <c r="AR59" i="1" l="1"/>
  <c r="AQ59" i="1" s="1"/>
  <c r="AS59" i="1" s="1"/>
  <c r="AR47" i="1"/>
  <c r="AQ47" i="1" s="1"/>
  <c r="AS47" i="1" s="1"/>
  <c r="AR49" i="1"/>
  <c r="AQ49" i="1" s="1"/>
  <c r="AS49" i="1" s="1"/>
  <c r="AR44" i="1"/>
  <c r="AQ44" i="1" s="1"/>
  <c r="AS44" i="1" s="1"/>
  <c r="AJ51" i="1"/>
  <c r="AR18" i="1"/>
  <c r="AQ18" i="1" s="1"/>
  <c r="AS18" i="1" s="1"/>
  <c r="AJ24" i="1"/>
  <c r="AR19" i="1"/>
  <c r="AQ19" i="1" s="1"/>
  <c r="AS19" i="1" s="1"/>
  <c r="AR39" i="1"/>
  <c r="AQ39" i="1" s="1"/>
  <c r="AS39" i="1" s="1"/>
  <c r="AR48" i="1"/>
  <c r="AQ48" i="1" s="1"/>
  <c r="AS48" i="1" s="1"/>
  <c r="AJ22" i="1"/>
  <c r="AR41" i="1"/>
  <c r="AQ41" i="1" s="1"/>
  <c r="AS41" i="1" s="1"/>
  <c r="AP64" i="1"/>
  <c r="AN64" i="1"/>
  <c r="AI64" i="1"/>
  <c r="AJ60" i="1"/>
  <c r="AR60" i="1" s="1"/>
  <c r="AQ60" i="1" s="1"/>
  <c r="AS60" i="1" s="1"/>
  <c r="AJ56" i="1"/>
  <c r="AR56" i="1" s="1"/>
  <c r="AQ56" i="1" s="1"/>
  <c r="AS56" i="1" s="1"/>
  <c r="AJ55" i="1"/>
  <c r="AR55" i="1" s="1"/>
  <c r="AQ55" i="1" s="1"/>
  <c r="AS55" i="1" s="1"/>
  <c r="AJ46" i="1"/>
  <c r="AR46" i="1" s="1"/>
  <c r="AQ46" i="1" s="1"/>
  <c r="AS46" i="1" s="1"/>
  <c r="AJ25" i="1"/>
  <c r="AR25" i="1" s="1"/>
  <c r="AQ25" i="1" s="1"/>
  <c r="AS25" i="1" s="1"/>
  <c r="AJ36" i="1"/>
  <c r="AR36" i="1" s="1"/>
  <c r="AQ36" i="1" s="1"/>
  <c r="AS36" i="1" s="1"/>
  <c r="AJ23" i="1"/>
  <c r="AR23" i="1" s="1"/>
  <c r="AQ23" i="1" s="1"/>
  <c r="AS23" i="1" s="1"/>
  <c r="AJ38" i="1"/>
  <c r="AR38" i="1" s="1"/>
  <c r="AQ38" i="1" s="1"/>
  <c r="AS38" i="1" s="1"/>
  <c r="AJ26" i="1"/>
  <c r="AR26" i="1" s="1"/>
  <c r="AQ26" i="1" s="1"/>
  <c r="AS26" i="1" s="1"/>
  <c r="AJ32" i="1"/>
  <c r="AR32" i="1" s="1"/>
  <c r="AQ32" i="1" s="1"/>
  <c r="AS32" i="1" s="1"/>
  <c r="AJ58" i="1"/>
  <c r="AR58" i="1" s="1"/>
  <c r="AQ58" i="1" s="1"/>
  <c r="AS58" i="1" s="1"/>
  <c r="AJ43" i="1"/>
  <c r="AR43" i="1" s="1"/>
  <c r="AQ43" i="1" s="1"/>
  <c r="AS43" i="1" s="1"/>
  <c r="AJ37" i="1"/>
  <c r="AR37" i="1" s="1"/>
  <c r="AQ37" i="1" s="1"/>
  <c r="AS37" i="1" s="1"/>
  <c r="AJ62" i="1"/>
  <c r="AR62" i="1" s="1"/>
  <c r="AQ62" i="1" s="1"/>
  <c r="AS62" i="1" s="1"/>
  <c r="AJ57" i="1"/>
  <c r="AR57" i="1" s="1"/>
  <c r="AQ57" i="1" s="1"/>
  <c r="AS57" i="1" s="1"/>
  <c r="AJ33" i="1"/>
  <c r="AR33" i="1" s="1"/>
  <c r="AQ33" i="1" s="1"/>
  <c r="AS33" i="1" s="1"/>
  <c r="AJ16" i="1"/>
  <c r="AR16" i="1" s="1"/>
  <c r="AQ16" i="1" s="1"/>
  <c r="AS16" i="1" s="1"/>
  <c r="AJ40" i="1"/>
  <c r="AR40" i="1" s="1"/>
  <c r="AQ40" i="1" s="1"/>
  <c r="AS40" i="1" s="1"/>
  <c r="AJ9" i="1"/>
  <c r="AR9" i="1" s="1"/>
  <c r="AQ9" i="1" s="1"/>
  <c r="AS9" i="1" s="1"/>
  <c r="AD64" i="1"/>
  <c r="Z64" i="1"/>
  <c r="X64" i="1"/>
  <c r="AB64" i="1"/>
  <c r="AJ64" i="1" l="1"/>
  <c r="AQ64" i="1"/>
  <c r="AS64" i="1" s="1"/>
  <c r="AL64" i="1"/>
  <c r="AR64" i="1" l="1"/>
</calcChain>
</file>

<file path=xl/sharedStrings.xml><?xml version="1.0" encoding="utf-8"?>
<sst xmlns="http://schemas.openxmlformats.org/spreadsheetml/2006/main" count="222" uniqueCount="84">
  <si>
    <t xml:space="preserve">PROGRAMACION META DE PRODUCTO </t>
  </si>
  <si>
    <t>LOGRO POR VIGENCIA</t>
  </si>
  <si>
    <t>PORCENTAJE DE CUMPLIMIENTO</t>
  </si>
  <si>
    <t>RECURSOS POR  FUENTE DE FINANCIACIÓN  PARA CADA VIGENCIA 
(Cifras en pesos)</t>
  </si>
  <si>
    <t>RECURSOS POR  FUENTE DE FINANCIACION  PARA CADA VIGENCIA 
(Cifras en pesos)</t>
  </si>
  <si>
    <t>RECURSOS PROGRAMADOS 2024</t>
  </si>
  <si>
    <t>RECURSOS COMPROMETIDOS, OBLIGADOS Y PAGADOS 2024</t>
  </si>
  <si>
    <t>RECURSOS PROGRAMADOS 2025</t>
  </si>
  <si>
    <t>RECURSOS COMPROMETIDOS, OBLIGADOS Y PAGADOS 2025</t>
  </si>
  <si>
    <t>RECURSOS PROGRAMADOS 2026</t>
  </si>
  <si>
    <t>RECURSOS PROGRAMADOS 2027</t>
  </si>
  <si>
    <t>RECURSOS PROGRAMADOS 2024-2027</t>
  </si>
  <si>
    <t>CONSECUTIVO META PDM</t>
  </si>
  <si>
    <t>CÓDIGO LINEA</t>
  </si>
  <si>
    <t>LINEA ESTRATEGICA</t>
  </si>
  <si>
    <t xml:space="preserve">SECTOR </t>
  </si>
  <si>
    <t>CÓDIGO SECTOR</t>
  </si>
  <si>
    <t>META ESTRATEGICA</t>
  </si>
  <si>
    <t>META DE RESULTADO</t>
  </si>
  <si>
    <t>CÓDIGO INDICADOR RESULTADO</t>
  </si>
  <si>
    <t>INDICADOR DE RESULTADO</t>
  </si>
  <si>
    <t>CÓDIGO PROGRAMA</t>
  </si>
  <si>
    <t>PROGRAMA</t>
  </si>
  <si>
    <t>CÓDIGO PRODUCTO</t>
  </si>
  <si>
    <t>META PRODUCTO</t>
  </si>
  <si>
    <t>INDICADOR DE PRODUCTO</t>
  </si>
  <si>
    <t>2024R</t>
  </si>
  <si>
    <t>2025R</t>
  </si>
  <si>
    <t>2026R</t>
  </si>
  <si>
    <t>2027R</t>
  </si>
  <si>
    <t>2024-2027</t>
  </si>
  <si>
    <t xml:space="preserve">ODS </t>
  </si>
  <si>
    <t>RECURSOS PROPIOS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</si>
  <si>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</si>
  <si>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</si>
  <si>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</si>
  <si>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</si>
  <si>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</si>
  <si>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</si>
  <si>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</si>
  <si>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</si>
  <si>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nación</t>
  </si>
  <si>
    <t>OTROS</t>
  </si>
  <si>
    <t>RECURSOS DEL BALANCE</t>
  </si>
  <si>
    <t>TOTAL RECURSOS PROGRAMADOS 2024</t>
  </si>
  <si>
    <t>TOTAL RECURSOS COMPROMETIDOS 2024</t>
  </si>
  <si>
    <t>TOTAL RECUROS OBLIGADOS 2024</t>
  </si>
  <si>
    <t>TOTAL RECURSOS PAGADOS 2024</t>
  </si>
  <si>
    <t>TOTAL RECURSOS PROGRAMADOS 2025</t>
  </si>
  <si>
    <t>TOTAL RECURSOS COMPROMETIDOS 2025</t>
  </si>
  <si>
    <t>TOTAL RECUROS OBLIGADOS 2025</t>
  </si>
  <si>
    <t>TOTAL RECURSOS PAGADOS 2025</t>
  </si>
  <si>
    <t>TOTAL PROGRAMADOS 2026</t>
  </si>
  <si>
    <t>TOTAL PROGRAMADOS 2027</t>
  </si>
  <si>
    <t>TOTAL PROGRAMADOS 2024-2027</t>
  </si>
  <si>
    <t>META Cuatrienio</t>
  </si>
  <si>
    <t>SGP Educación</t>
  </si>
  <si>
    <t>RECURSOS COMPROMETIDOS, OBLIGADOS Y PAGADOS 2026</t>
  </si>
  <si>
    <t>TOTAL RECURSOS PAGADOS 2026</t>
  </si>
  <si>
    <t>TOTAL RECURSOS COMPROMETIDOS 2026</t>
  </si>
  <si>
    <t>TOTAL RECUROS OBLIGADOS 2026</t>
  </si>
  <si>
    <t>RECURSOS COMPROMETIDOS, OBLIGADOS Y PAGADOS 2027</t>
  </si>
  <si>
    <t>TOTAL RECURSOS COMPROMETIDOS 2027</t>
  </si>
  <si>
    <t>TOTAL RECUROS OBLIGADOS 2027</t>
  </si>
  <si>
    <t>TOTAL RECURSOS PAGADOS 2027</t>
  </si>
  <si>
    <t>RECURSOS COMPROMETIDOS, OBLIGADOS Y PAGADOS 2024-2027</t>
  </si>
  <si>
    <t>TOTAL RECURSOS COMPROMETIDOS 2024-2027</t>
  </si>
  <si>
    <t>TOTAL RECUROS OBLIGADOS 2024-2027</t>
  </si>
  <si>
    <t>TOTAL RECURSOS PAGADOS 2024-2027</t>
  </si>
  <si>
    <t>RESPONSABLE META PRODUCTO</t>
  </si>
  <si>
    <t>Código:  F-DPM-10100-238,37-061</t>
  </si>
  <si>
    <t>Versión: 0.0</t>
  </si>
  <si>
    <t>Fecha aprobación:  Agosto-22-2024</t>
  </si>
  <si>
    <t>Página 1 de 1</t>
  </si>
  <si>
    <t>ORIENTACIÓN DE LA META</t>
  </si>
  <si>
    <t>CÓDIGO INDICADOR PRODUCTO</t>
  </si>
  <si>
    <t>LINEA BASE</t>
  </si>
  <si>
    <t>META cuatrienio</t>
  </si>
  <si>
    <t>UNIDAD DE MEDIDA</t>
  </si>
  <si>
    <t>Transferencias de capital - cofinanciación dpto</t>
  </si>
  <si>
    <t>% COMPROMETIDOS</t>
  </si>
  <si>
    <t>% OBLIGADOS</t>
  </si>
  <si>
    <t>% PAGADOS</t>
  </si>
  <si>
    <r>
      <t>LINEA BASE</t>
    </r>
    <r>
      <rPr>
        <b/>
        <sz val="10"/>
        <color rgb="FF00206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</si>
</sst>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</font>
    <font>
      <sz val="11"/>
      <color rgb="FFFF0000"/>
      <name val="Calibri"/>
      <family val="2"/>
      <scheme val="minor"/>
    </font>
    <font>
      <sz val="11"/>
      <color theme="7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FFC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6" fillId="4" borderId="27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164" fontId="9" fillId="2" borderId="4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3" fontId="9" fillId="2" borderId="11" xfId="1" applyNumberFormat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3" fontId="9" fillId="2" borderId="21" xfId="1" applyNumberFormat="1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/>
    </xf>
    <xf numFmtId="3" fontId="12" fillId="5" borderId="28" xfId="0" applyNumberFormat="1" applyFont="1" applyFill="1" applyBorder="1" applyAlignment="1">
      <alignment horizontal="center" vertical="center"/>
    </xf>
    <xf numFmtId="3" fontId="12" fillId="5" borderId="29" xfId="0" applyNumberFormat="1" applyFont="1" applyFill="1" applyBorder="1" applyAlignment="1">
      <alignment horizontal="center" vertical="center"/>
    </xf>
    <xf numFmtId="164" fontId="12" fillId="5" borderId="29" xfId="0" applyNumberFormat="1" applyFont="1" applyFill="1" applyBorder="1" applyAlignment="1">
      <alignment horizontal="center" vertical="center"/>
    </xf>
    <xf numFmtId="164" fontId="12" fillId="5" borderId="30" xfId="0" applyNumberFormat="1" applyFont="1" applyFill="1" applyBorder="1" applyAlignment="1">
      <alignment horizontal="center" vertical="center"/>
    </xf>
    <xf numFmtId="3" fontId="12" fillId="5" borderId="27" xfId="0" applyNumberFormat="1" applyFont="1" applyFill="1" applyBorder="1" applyAlignment="1">
      <alignment horizontal="center" vertical="center"/>
    </xf>
    <xf numFmtId="164" fontId="12" fillId="5" borderId="33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4" xfId="1" applyFont="1" applyFill="1" applyBorder="1" applyAlignment="1">
      <alignment horizontal="center" vertical="center" wrapText="1"/>
    </xf>
    <xf numFmtId="3" fontId="12" fillId="5" borderId="37" xfId="0" applyNumberFormat="1" applyFont="1" applyFill="1" applyBorder="1" applyAlignment="1">
      <alignment horizontal="center" vertical="center"/>
    </xf>
    <xf numFmtId="3" fontId="12" fillId="5" borderId="38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29" xfId="0" applyNumberFormat="1" applyFont="1" applyFill="1" applyBorder="1" applyAlignment="1">
      <alignment horizontal="center" vertical="center"/>
    </xf>
    <xf numFmtId="164" fontId="6" fillId="4" borderId="46" xfId="0" applyNumberFormat="1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justify" vertical="center" wrapText="1"/>
    </xf>
    <xf numFmtId="3" fontId="0" fillId="0" borderId="14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9" fontId="4" fillId="0" borderId="17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/>
    </xf>
    <xf numFmtId="3" fontId="7" fillId="0" borderId="35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3" fontId="7" fillId="0" borderId="42" xfId="0" applyNumberFormat="1" applyFont="1" applyBorder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/>
    <xf numFmtId="164" fontId="0" fillId="0" borderId="23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justify" vertical="center" wrapText="1"/>
    </xf>
    <xf numFmtId="3" fontId="0" fillId="0" borderId="23" xfId="0" applyNumberForma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3" fontId="7" fillId="0" borderId="43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164" fontId="9" fillId="2" borderId="4" xfId="1" applyNumberFormat="1" applyFont="1" applyFill="1" applyBorder="1" applyAlignment="1">
      <alignment horizontal="center" vertical="center" wrapText="1"/>
    </xf>
    <xf numFmtId="164" fontId="9" fillId="2" borderId="5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164" fontId="9" fillId="2" borderId="6" xfId="1" applyNumberFormat="1" applyFont="1" applyFill="1" applyBorder="1" applyAlignment="1">
      <alignment horizontal="center" vertical="center" wrapText="1"/>
    </xf>
    <xf numFmtId="164" fontId="9" fillId="2" borderId="9" xfId="1" applyNumberFormat="1" applyFont="1" applyFill="1" applyBorder="1" applyAlignment="1">
      <alignment horizontal="center" vertical="center" wrapText="1"/>
    </xf>
    <xf numFmtId="164" fontId="9" fillId="2" borderId="10" xfId="1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3E75D70F-B118-4B43-B2A3-4B4A0A95CA34}"/>
  </cellStyles>
  <dxfs count="0"/>
  <tableStyles count="1" defaultTableStyle="TableStyleMedium2" defaultPivotStyle="PivotStyleLight16">
    <tableStyle name="Invisible" pivot="0" table="0" count="0" xr9:uid="{CE3E49C2-3564-4DB7-AE4C-FE5CB21194EF}"/>
  </tableStyles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231323</xdr:colOff>
      <xdr:row>0</xdr:row>
      <xdr:rowOff>81643</xdr:rowOff>
    </xdr:from>
    <xdr:to>
      <xdr:col>1</xdr:col>
      <xdr:colOff>427648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AFE645-D454-4C4F-82A0-17257BED3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323" y="81643"/>
          <a:ext cx="1380146" cy="9661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Alcald&#237;a%20Bga%202025\Seguimiento%20PDM%202024-2027\Plan%20Indicativo%202024-202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Alcald&#237;a%20Bga%202025\Seguimiento%20PDM%202024-2027\Planes%20de%20Acci&#243;n\EDUCACI&#211;N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Alcald&#237;a%20Bga%202025\Seguimiento%20PDM%202024-2027\Planes%20de%20Acci&#243;n\PLANEACI&#211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Alcald&#237;a%20Bga%202025\Seguimiento%20PDM%202024-2027\Planes%20de%20Acci&#243;n\DESARROLLO%20SO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Alcald&#237;a%20Bga%202025\Seguimiento%20PDM%202024-2027\Planes%20de%20Acci&#243;n\INTERI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Alcald&#237;a%20Bga%202025\Seguimiento%20PDM%202024-2027\Planes%20de%20Acci&#243;n\GESTI&#211;N%20DEL%20RIESG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Alcald&#237;a%20Bga%202025\Seguimiento%20PDM%202024-2027\Planes%20de%20Acci&#243;n\SALUD%20Y%20AMBIEN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Alcald&#237;a%20Bga%202025\Seguimiento%20PDM%202024-2027\Planes%20de%20Acci&#243;n\IMEBU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Alcald&#237;a%20Bga%202025\Seguimiento%20PDM%202024-2027\Planes%20de%20Acci&#243;n\INVISBU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Alcald&#237;a%20Bga%202025\Seguimiento%20PDM%202024-2027\Planes%20de%20Acci&#243;n\INDERBU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Alcald&#237;a%20Bga%202025\Seguimiento%20PDM%202024-2027\Planes%20de%20Acci&#243;n\IM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8">
          <cell r="A8">
            <v>1</v>
          </cell>
          <cell r="B8" t="str">
            <v>LE-5</v>
          </cell>
          <cell r="C8" t="str">
            <v>Territorio seguro que protege</v>
          </cell>
          <cell r="D8" t="str">
            <v>Inclusión social y reconciliación</v>
          </cell>
          <cell r="E8">
            <v>41</v>
          </cell>
          <cell r="F8" t="str">
            <v>Diminuir a 14,1 la tasa de homicidios</v>
          </cell>
          <cell r="G8" t="str">
            <v>Disminuir a 14,44 indice de interrelación de problematicas</v>
          </cell>
          <cell r="H8">
            <v>60020023</v>
          </cell>
          <cell r="I8" t="str">
            <v>Indice de interrelación de problematicas</v>
          </cell>
          <cell r="J8">
            <v>15.44</v>
          </cell>
          <cell r="K8">
            <v>14.44</v>
          </cell>
          <cell r="L8" t="str">
            <v>4102</v>
          </cell>
          <cell r="M8" t="str">
            <v>Desarrollo integral de la primera infancia a la juventud, y fortalecimiento de las capacidades de las familias de niñas, niños y adolescentes (4102)</v>
          </cell>
          <cell r="N8" t="str">
            <v>4102038</v>
          </cell>
          <cell r="O8" t="str">
            <v>Atender a 30.000 niños, niñas, adolescentes y sus familias con un enfoque de inclusión social.</v>
          </cell>
          <cell r="P8">
            <v>410203800</v>
          </cell>
          <cell r="Q8" t="str">
            <v>Niños, niñas, adolescentes y jóvenes atendidos en los servicios de restablecimiento en la administración de justicia.
 (410203800)</v>
          </cell>
          <cell r="R8">
            <v>27311</v>
          </cell>
          <cell r="S8" t="str">
            <v>Número</v>
          </cell>
          <cell r="T8">
            <v>30000</v>
          </cell>
          <cell r="U8">
            <v>7500</v>
          </cell>
          <cell r="V8">
            <v>0.25</v>
          </cell>
          <cell r="W8">
            <v>7500</v>
          </cell>
          <cell r="X8">
            <v>0.25</v>
          </cell>
          <cell r="Y8">
            <v>7500</v>
          </cell>
          <cell r="Z8">
            <v>0.25</v>
          </cell>
          <cell r="AA8">
            <v>7500</v>
          </cell>
          <cell r="AB8">
            <v>0.25</v>
          </cell>
          <cell r="AC8" t="str">
            <v>Acumulativa</v>
          </cell>
          <cell r="AD8">
            <v>10</v>
          </cell>
          <cell r="BL8" t="str">
            <v>Secretaría de Desarrollo Social</v>
          </cell>
        </row>
        <row r="10">
          <cell r="A10">
            <v>3</v>
          </cell>
          <cell r="B10" t="str">
            <v>LE-5</v>
          </cell>
          <cell r="C10" t="str">
            <v>Territorio seguro que protege</v>
          </cell>
          <cell r="D10" t="str">
            <v>Gobierno territorial</v>
          </cell>
          <cell r="E10">
            <v>45</v>
          </cell>
          <cell r="F10" t="str">
            <v>Diminuir a 14,1 la tasa de homicidios</v>
          </cell>
          <cell r="G10" t="str">
            <v>Disminuir a 14,1 la tasa de homicidios en el municipio de Bucaramanga</v>
          </cell>
          <cell r="H10">
            <v>60010003</v>
          </cell>
          <cell r="I10" t="str">
            <v>Tasa de homicidios por cada 100.000 habitantes</v>
          </cell>
          <cell r="J10">
            <v>18.579999999999998</v>
          </cell>
          <cell r="K10">
            <v>14.1</v>
          </cell>
          <cell r="L10" t="str">
            <v>4501</v>
          </cell>
          <cell r="M10" t="str">
            <v xml:space="preserve"> Fortalecimiento de la convivencia y la seguridad ciudadana(4501)</v>
          </cell>
          <cell r="N10" t="str">
            <v>4501029</v>
          </cell>
          <cell r="O10" t="str">
            <v>Apoyar financieramente nueve (9) proyectos de convivencia y seguridad ciudadana (4501029) entre ellos, senderos seguros.</v>
          </cell>
          <cell r="P10">
            <v>450102900</v>
          </cell>
          <cell r="Q10" t="str">
            <v>Proyecto de convivencia y seguridad ciudadana apoyados financieramente (450102900)</v>
          </cell>
          <cell r="R10">
            <v>7</v>
          </cell>
          <cell r="S10" t="str">
            <v>Número</v>
          </cell>
          <cell r="T10">
            <v>9</v>
          </cell>
          <cell r="U10">
            <v>9</v>
          </cell>
          <cell r="V10">
            <v>0.25</v>
          </cell>
          <cell r="W10">
            <v>9</v>
          </cell>
          <cell r="X10">
            <v>0.25</v>
          </cell>
          <cell r="Y10">
            <v>9</v>
          </cell>
          <cell r="Z10">
            <v>0.25</v>
          </cell>
          <cell r="AA10">
            <v>9</v>
          </cell>
          <cell r="AB10">
            <v>0.25</v>
          </cell>
          <cell r="AC10" t="str">
            <v>No Acumulativa</v>
          </cell>
          <cell r="AD10">
            <v>11</v>
          </cell>
          <cell r="BL10" t="str">
            <v>Secretaría del Interior</v>
          </cell>
        </row>
        <row r="34">
          <cell r="A34">
            <v>27</v>
          </cell>
          <cell r="B34" t="str">
            <v>LE-3</v>
          </cell>
          <cell r="C34" t="str">
            <v>Territorio seguro y sostenible</v>
          </cell>
          <cell r="D34" t="str">
            <v>Gobierno territorial</v>
          </cell>
          <cell r="E34">
            <v>45</v>
          </cell>
          <cell r="F34" t="str">
            <v>Aumentar a 9 m2 de espacio público por habitante</v>
          </cell>
          <cell r="G34" t="str">
            <v>Reducir a 34 puntos el índice municipal de riesgo ajustado por capacidades</v>
          </cell>
          <cell r="H34" t="str">
            <v>110150007</v>
          </cell>
          <cell r="I34" t="str">
            <v>índice municipal de riesgo ajustado por capacidades</v>
          </cell>
          <cell r="J34">
            <v>35.299999999999997</v>
          </cell>
          <cell r="K34">
            <v>34</v>
          </cell>
          <cell r="L34" t="str">
            <v>4503</v>
          </cell>
          <cell r="M34" t="str">
            <v>Gestión del riesgo de desastres y emergencias (4503).</v>
          </cell>
          <cell r="N34" t="str">
            <v>4503023</v>
          </cell>
          <cell r="O34" t="str">
            <v>Elaborar 30 documentos de planeación para el fortalecmiento de las capacidades de la gestión del riesgo de desastres y emergencias</v>
          </cell>
          <cell r="P34">
            <v>450302300</v>
          </cell>
          <cell r="Q34" t="str">
            <v>Número de documentos de planeación elaborados (450302300)</v>
          </cell>
          <cell r="R34">
            <v>30</v>
          </cell>
          <cell r="S34" t="str">
            <v>Número</v>
          </cell>
          <cell r="T34">
            <v>30</v>
          </cell>
          <cell r="U34">
            <v>6</v>
          </cell>
          <cell r="V34">
            <v>0.2</v>
          </cell>
          <cell r="W34">
            <v>8</v>
          </cell>
          <cell r="X34">
            <v>0.26666666666666666</v>
          </cell>
          <cell r="Y34">
            <v>8</v>
          </cell>
          <cell r="Z34">
            <v>0.26666666666666666</v>
          </cell>
          <cell r="AA34">
            <v>8</v>
          </cell>
          <cell r="AB34">
            <v>0.26666666666666666</v>
          </cell>
          <cell r="AC34" t="str">
            <v>Acumulativa</v>
          </cell>
          <cell r="AD34">
            <v>11</v>
          </cell>
          <cell r="BL34" t="str">
            <v>Secretaría del Interior - GR</v>
          </cell>
        </row>
        <row r="35">
          <cell r="A35">
            <v>28</v>
          </cell>
          <cell r="B35" t="str">
            <v>LE-3</v>
          </cell>
          <cell r="C35" t="str">
            <v>Territorio seguro y sostenible</v>
          </cell>
          <cell r="D35" t="str">
            <v>Gobierno territorial</v>
          </cell>
          <cell r="E35">
            <v>45</v>
          </cell>
          <cell r="F35" t="str">
            <v>Aumentar a 9 m2 de espacio público por habitante</v>
          </cell>
          <cell r="G35" t="str">
            <v>Reducir a 34 puntos el índice municipal de riesgo ajustado por capacidades</v>
          </cell>
          <cell r="H35" t="str">
            <v>110150007</v>
          </cell>
          <cell r="I35" t="str">
            <v>índice municipal de riesgo ajustado por capacidades</v>
          </cell>
          <cell r="J35">
            <v>35.299999999999997</v>
          </cell>
          <cell r="K35">
            <v>34</v>
          </cell>
          <cell r="L35" t="str">
            <v>4503</v>
          </cell>
          <cell r="M35" t="str">
            <v>Gestión del riesgo de desastres y emergencias (4503).</v>
          </cell>
          <cell r="N35" t="str">
            <v>4503022</v>
          </cell>
          <cell r="O35" t="str">
            <v>Realizar 4 obras de infraestructura para mitigación y atención de desastres incorporando soluciones basadas en la naturaleza</v>
          </cell>
          <cell r="P35">
            <v>450302200</v>
          </cell>
          <cell r="Q35" t="str">
            <v>Número de obras de infraestructura para mitigación y atención de desastres realizadas (450302200)</v>
          </cell>
          <cell r="R35">
            <v>17</v>
          </cell>
          <cell r="S35" t="str">
            <v>Número</v>
          </cell>
          <cell r="T35">
            <v>4</v>
          </cell>
          <cell r="U35">
            <v>1</v>
          </cell>
          <cell r="V35">
            <v>0.25</v>
          </cell>
          <cell r="W35">
            <v>0.3</v>
          </cell>
          <cell r="X35">
            <v>7.4999999999999997E-2</v>
          </cell>
          <cell r="Y35">
            <v>0.7</v>
          </cell>
          <cell r="Z35">
            <v>0.17499999999999999</v>
          </cell>
          <cell r="AA35">
            <v>2</v>
          </cell>
          <cell r="AB35">
            <v>0.5</v>
          </cell>
          <cell r="AC35" t="str">
            <v>Acumulativa</v>
          </cell>
          <cell r="AD35">
            <v>11</v>
          </cell>
          <cell r="BL35" t="str">
            <v>Secretaría del Interior - GR</v>
          </cell>
        </row>
        <row r="36">
          <cell r="A36">
            <v>29</v>
          </cell>
          <cell r="B36" t="str">
            <v>LE-3</v>
          </cell>
          <cell r="C36" t="str">
            <v>Territorio seguro y sostenible</v>
          </cell>
          <cell r="D36" t="str">
            <v>Gobierno territorial</v>
          </cell>
          <cell r="E36">
            <v>45</v>
          </cell>
          <cell r="F36" t="str">
            <v>Aumentar a 9 m2 de espacio público por habitante</v>
          </cell>
          <cell r="G36" t="str">
            <v>Reducir a 34 puntos el índice municipal de riesgo ajustado por capacidades</v>
          </cell>
          <cell r="H36" t="str">
            <v>110150007</v>
          </cell>
          <cell r="I36" t="str">
            <v>índice municipal de riesgo ajustado por capacidades</v>
          </cell>
          <cell r="J36">
            <v>35.299999999999997</v>
          </cell>
          <cell r="K36">
            <v>34</v>
          </cell>
          <cell r="L36" t="str">
            <v>4503</v>
          </cell>
          <cell r="M36" t="str">
            <v>Gestión del riesgo de desastres y emergencias (4503).</v>
          </cell>
          <cell r="N36" t="str">
            <v>4503028</v>
          </cell>
          <cell r="O36" t="str">
            <v>Apoyar el 23,000 de las personas afectadas por situaciones de emergencia, desastres o declaratorias de calamidad pública</v>
          </cell>
          <cell r="P36">
            <v>450302800</v>
          </cell>
          <cell r="Q36" t="str">
            <v>Número de personas afectadas por situaciones de emergencia, desastres o declaratorias de calamidad pública apoyadas (450302800)</v>
          </cell>
          <cell r="R36">
            <v>0</v>
          </cell>
          <cell r="S36" t="str">
            <v>Número</v>
          </cell>
          <cell r="T36">
            <v>23000</v>
          </cell>
          <cell r="U36">
            <v>5300</v>
          </cell>
          <cell r="V36">
            <v>0.23043478260869565</v>
          </cell>
          <cell r="W36">
            <v>5500</v>
          </cell>
          <cell r="X36">
            <v>0.2391304347826087</v>
          </cell>
          <cell r="Y36">
            <v>5900</v>
          </cell>
          <cell r="Z36">
            <v>0.2565217391304348</v>
          </cell>
          <cell r="AA36">
            <v>6300</v>
          </cell>
          <cell r="AB36">
            <v>0.27391304347826084</v>
          </cell>
          <cell r="AC36" t="str">
            <v>Acumulativa</v>
          </cell>
          <cell r="AD36">
            <v>11</v>
          </cell>
          <cell r="BL36" t="str">
            <v>Secretaría del Interior - GR</v>
          </cell>
        </row>
        <row r="38">
          <cell r="A38">
            <v>31</v>
          </cell>
          <cell r="B38" t="str">
            <v>LE-3</v>
          </cell>
          <cell r="C38" t="str">
            <v>Territorio seguro y sostenible</v>
          </cell>
          <cell r="D38" t="str">
            <v>Gobierno territorial</v>
          </cell>
          <cell r="E38">
            <v>45</v>
          </cell>
          <cell r="F38" t="str">
            <v>Aumentar a 9 m2 de espacio público por habitante</v>
          </cell>
          <cell r="G38" t="str">
            <v>Reducir a 34 puntos el índice municipal de riesgo ajustado por capacidades</v>
          </cell>
          <cell r="H38" t="str">
            <v>110150007</v>
          </cell>
          <cell r="I38" t="str">
            <v>índice municipal de riesgo ajustado por capacidades</v>
          </cell>
          <cell r="J38">
            <v>35.299999999999997</v>
          </cell>
          <cell r="K38">
            <v>34</v>
          </cell>
          <cell r="L38" t="str">
            <v>4503</v>
          </cell>
          <cell r="M38" t="str">
            <v>Gestión del riesgo de desastres y emergencias (4503).</v>
          </cell>
          <cell r="N38" t="str">
            <v>4503017</v>
          </cell>
          <cell r="O38" t="str">
            <v>Elaborar 8 estudios sobre riesgo de desastres en asentamientos humanos</v>
          </cell>
          <cell r="P38">
            <v>450301700</v>
          </cell>
          <cell r="Q38" t="str">
            <v>Estudios de riesgo de desastres elaborados  (450301700).</v>
          </cell>
          <cell r="R38">
            <v>8</v>
          </cell>
          <cell r="S38" t="str">
            <v>Número</v>
          </cell>
          <cell r="T38">
            <v>8</v>
          </cell>
          <cell r="U38">
            <v>0</v>
          </cell>
          <cell r="V38">
            <v>0</v>
          </cell>
          <cell r="W38">
            <v>2</v>
          </cell>
          <cell r="X38">
            <v>0.25</v>
          </cell>
          <cell r="Y38">
            <v>3</v>
          </cell>
          <cell r="Z38">
            <v>0.375</v>
          </cell>
          <cell r="AA38">
            <v>3</v>
          </cell>
          <cell r="AB38">
            <v>0.375</v>
          </cell>
          <cell r="AC38" t="str">
            <v>Acumulativa</v>
          </cell>
          <cell r="AD38">
            <v>11</v>
          </cell>
          <cell r="BL38" t="str">
            <v>Secretaría del Interior - GR</v>
          </cell>
        </row>
        <row r="42">
          <cell r="A42">
            <v>35</v>
          </cell>
          <cell r="B42" t="str">
            <v>LE-3</v>
          </cell>
          <cell r="C42" t="str">
            <v>Territorio seguro y sostenible</v>
          </cell>
          <cell r="D42" t="str">
            <v>Gobierno territorial</v>
          </cell>
          <cell r="E42">
            <v>45</v>
          </cell>
          <cell r="F42" t="str">
            <v>Disminuir a 12% las áreas de ecosistemas degradados</v>
          </cell>
          <cell r="G42" t="str">
            <v>Aumentar al 45% las personas consultadas que  son responsables en su ejercicio de tenencia de animales de compañia</v>
          </cell>
          <cell r="H42" t="str">
            <v>00000031</v>
          </cell>
          <cell r="I42" t="str">
            <v>Tenencia responsable de mascotas</v>
          </cell>
          <cell r="J42" t="str">
            <v>ND</v>
          </cell>
          <cell r="K42">
            <v>0.45</v>
          </cell>
          <cell r="L42" t="str">
            <v>4501</v>
          </cell>
          <cell r="M42" t="str">
            <v>Fortalecimiento de la convivencia y la seguridad ciudadana (4501).</v>
          </cell>
          <cell r="N42" t="str">
            <v>4501061</v>
          </cell>
          <cell r="O42" t="str">
            <v>Atender 50,000 animales domésticos (40.000 esterilizaciones, 10.000 atenciones integrales)</v>
          </cell>
          <cell r="P42">
            <v>450106100</v>
          </cell>
          <cell r="Q42" t="str">
            <v>Animales atendidos (450106100)</v>
          </cell>
          <cell r="R42">
            <v>20000</v>
          </cell>
          <cell r="S42" t="str">
            <v>Número</v>
          </cell>
          <cell r="T42">
            <v>50000</v>
          </cell>
          <cell r="U42">
            <v>5000</v>
          </cell>
          <cell r="V42">
            <v>0.1</v>
          </cell>
          <cell r="W42">
            <v>15000</v>
          </cell>
          <cell r="X42">
            <v>0.3</v>
          </cell>
          <cell r="Y42">
            <v>15000</v>
          </cell>
          <cell r="Z42">
            <v>0.3</v>
          </cell>
          <cell r="AA42">
            <v>15000</v>
          </cell>
          <cell r="AB42">
            <v>0.3</v>
          </cell>
          <cell r="AC42" t="str">
            <v>Acumulativa</v>
          </cell>
          <cell r="AD42" t="str">
            <v>11
15</v>
          </cell>
          <cell r="BL42" t="str">
            <v>Secretaría de Salud y Ambiente</v>
          </cell>
        </row>
        <row r="73">
          <cell r="A73">
            <v>65</v>
          </cell>
          <cell r="B73" t="str">
            <v>LE-2</v>
          </cell>
          <cell r="C73" t="str">
            <v>Territorio seguro que progresa</v>
          </cell>
          <cell r="D73" t="str">
            <v>Trabajo</v>
          </cell>
          <cell r="E73">
            <v>36</v>
          </cell>
          <cell r="F73" t="str">
            <v>Mejorar el Índice de competitividad de Bucaramanga 6,47 puntos</v>
          </cell>
          <cell r="G73" t="str">
            <v>Disminuir a 7 la Tasa de desempleo en el municipio de Bucaramanga</v>
          </cell>
          <cell r="H73" t="str">
            <v>00000021</v>
          </cell>
          <cell r="I73" t="str">
            <v>Tasa de desempleo de Bucaramanga</v>
          </cell>
          <cell r="J73">
            <v>7.5999999999999998E-2</v>
          </cell>
          <cell r="K73">
            <v>7.0000000000000007E-2</v>
          </cell>
          <cell r="L73" t="str">
            <v>3603</v>
          </cell>
          <cell r="M73" t="str">
            <v>Formacion para el trabajo (3603)</v>
          </cell>
          <cell r="N73" t="str">
            <v>3603019</v>
          </cell>
          <cell r="O73" t="str">
            <v>Realizar 15 Programas de formación para el trabajo</v>
          </cell>
          <cell r="P73">
            <v>360301900</v>
          </cell>
          <cell r="Q73" t="str">
            <v>Programas realizados (360301900)</v>
          </cell>
          <cell r="R73">
            <v>0</v>
          </cell>
          <cell r="S73" t="str">
            <v>Número</v>
          </cell>
          <cell r="T73">
            <v>15</v>
          </cell>
          <cell r="U73">
            <v>12</v>
          </cell>
          <cell r="V73">
            <v>0.8</v>
          </cell>
          <cell r="W73">
            <v>1</v>
          </cell>
          <cell r="X73">
            <v>6.6666666666666666E-2</v>
          </cell>
          <cell r="Y73">
            <v>1</v>
          </cell>
          <cell r="Z73">
            <v>6.6666666666666666E-2</v>
          </cell>
          <cell r="AA73">
            <v>1</v>
          </cell>
          <cell r="AB73">
            <v>6.6666666666666666E-2</v>
          </cell>
          <cell r="AC73" t="str">
            <v>Acumulativa</v>
          </cell>
          <cell r="AD73">
            <v>8</v>
          </cell>
          <cell r="BL73" t="str">
            <v>IMEBU</v>
          </cell>
        </row>
        <row r="74">
          <cell r="A74">
            <v>66</v>
          </cell>
          <cell r="B74" t="str">
            <v>LE-2</v>
          </cell>
          <cell r="C74" t="str">
            <v>Territorio seguro que progresa</v>
          </cell>
          <cell r="D74" t="str">
            <v>Comercio, industria y turismo</v>
          </cell>
          <cell r="E74">
            <v>35</v>
          </cell>
          <cell r="F74" t="str">
            <v>Mejorar el Índice de competitividad de Bucaramanga 6,47 puntos</v>
          </cell>
          <cell r="G74" t="str">
            <v>Aumentar  a 60 %  la Tasa de  supervivencia empresarial en  Bucaramanga</v>
          </cell>
          <cell r="H74" t="str">
            <v>00000022</v>
          </cell>
          <cell r="I74" t="str">
            <v>Tasa de supervivencia empresarial</v>
          </cell>
          <cell r="J74">
            <v>0.51200000000000001</v>
          </cell>
          <cell r="K74">
            <v>0.6</v>
          </cell>
          <cell r="L74" t="str">
            <v>3502</v>
          </cell>
          <cell r="M74" t="str">
            <v>Productividad y competitividad de las empresas colombianas (3502)</v>
          </cell>
          <cell r="N74" t="str">
            <v>3502003</v>
          </cell>
          <cell r="O74" t="str">
            <v>Ejecutar un (1) Programa de gestión empresarial en unidades productivas y/o personas, mediante un ecosistema para el empleo y fortalecimiento empresarial.</v>
          </cell>
          <cell r="P74">
            <v>350200300</v>
          </cell>
          <cell r="Q74" t="str">
            <v>Programas de gestión empresarial ejecutados en unidades productivas (350200300)</v>
          </cell>
          <cell r="R74">
            <v>1</v>
          </cell>
          <cell r="S74" t="str">
            <v>Número</v>
          </cell>
          <cell r="T74">
            <v>1</v>
          </cell>
          <cell r="U74">
            <v>1</v>
          </cell>
          <cell r="V74">
            <v>0.25</v>
          </cell>
          <cell r="W74">
            <v>1</v>
          </cell>
          <cell r="X74">
            <v>0.25</v>
          </cell>
          <cell r="Y74">
            <v>1</v>
          </cell>
          <cell r="Z74">
            <v>0.25</v>
          </cell>
          <cell r="AA74">
            <v>1</v>
          </cell>
          <cell r="AB74">
            <v>0.25</v>
          </cell>
          <cell r="AC74" t="str">
            <v>No Acumulativa</v>
          </cell>
          <cell r="AD74" t="str">
            <v>8, 9</v>
          </cell>
          <cell r="BL74" t="str">
            <v>IMEBU</v>
          </cell>
        </row>
        <row r="75">
          <cell r="A75">
            <v>67</v>
          </cell>
          <cell r="B75" t="str">
            <v>LE-2</v>
          </cell>
          <cell r="C75" t="str">
            <v>Territorio seguro que progresa</v>
          </cell>
          <cell r="D75" t="str">
            <v>Comercio, industria y turismo</v>
          </cell>
          <cell r="E75">
            <v>35</v>
          </cell>
          <cell r="F75" t="str">
            <v>Mejorar el Índice de competitividad de Bucaramanga 6,47 puntos</v>
          </cell>
          <cell r="G75" t="str">
            <v>Aumentar  a 60 %  la Tasa de  supervivencia empresarial en  Bucaramanga</v>
          </cell>
          <cell r="H75" t="str">
            <v>00000022</v>
          </cell>
          <cell r="I75" t="str">
            <v>Tasa de supervivencia empresarial</v>
          </cell>
          <cell r="J75">
            <v>0.51200000000000001</v>
          </cell>
          <cell r="K75">
            <v>0.6</v>
          </cell>
          <cell r="L75" t="str">
            <v>3502</v>
          </cell>
          <cell r="M75" t="str">
            <v>Productividad y competitividad de las empresas colombianas (3502)</v>
          </cell>
          <cell r="N75" t="str">
            <v>3502004</v>
          </cell>
          <cell r="O75" t="str">
            <v>Beneficiar a 8.000 Empresas con líneas especiales de crédito</v>
          </cell>
          <cell r="P75">
            <v>350200400</v>
          </cell>
          <cell r="Q75" t="str">
            <v>Empresas beneficiadas (350200400)</v>
          </cell>
          <cell r="R75">
            <v>10331</v>
          </cell>
          <cell r="S75" t="str">
            <v>Número</v>
          </cell>
          <cell r="T75">
            <v>8000</v>
          </cell>
          <cell r="U75">
            <v>1604</v>
          </cell>
          <cell r="V75">
            <v>0.20050000000000001</v>
          </cell>
          <cell r="W75">
            <v>2100</v>
          </cell>
          <cell r="X75">
            <v>0.26250000000000001</v>
          </cell>
          <cell r="Y75">
            <v>2100</v>
          </cell>
          <cell r="Z75">
            <v>0.26250000000000001</v>
          </cell>
          <cell r="AA75">
            <v>2196</v>
          </cell>
          <cell r="AB75">
            <v>0.27450000000000002</v>
          </cell>
          <cell r="AC75" t="str">
            <v>Acumulativa</v>
          </cell>
          <cell r="AD75">
            <v>8</v>
          </cell>
          <cell r="BL75" t="str">
            <v>IMEBU</v>
          </cell>
        </row>
        <row r="76">
          <cell r="A76">
            <v>68</v>
          </cell>
          <cell r="B76" t="str">
            <v>LE-2</v>
          </cell>
          <cell r="C76" t="str">
            <v>Territorio seguro que progresa</v>
          </cell>
          <cell r="D76" t="str">
            <v>Trabajo</v>
          </cell>
          <cell r="E76">
            <v>36</v>
          </cell>
          <cell r="F76" t="str">
            <v>Mejorar el Índice de competitividad de Bucaramanga 6,47 puntos</v>
          </cell>
          <cell r="G76" t="str">
            <v>Disminuir a 7 la Tasa de desempleo en el municipio de Bucaramanga</v>
          </cell>
          <cell r="H76" t="str">
            <v>00000021</v>
          </cell>
          <cell r="I76" t="str">
            <v>Tasa de desempleo de Bucaramanga</v>
          </cell>
          <cell r="J76">
            <v>7.5999999999999998E-2</v>
          </cell>
          <cell r="K76">
            <v>7.0000000000000007E-2</v>
          </cell>
          <cell r="L76" t="str">
            <v>3605</v>
          </cell>
          <cell r="M76" t="str">
            <v>Fomento de la investigacion, desarrollo tecnologico e innovacion del sector trabajo (3605)</v>
          </cell>
          <cell r="N76" t="str">
            <v>3605017</v>
          </cell>
          <cell r="O76" t="str">
            <v>Fortalecer técnicamente un (1) prestador del Servicio Público de Empleo y fomento empresarial</v>
          </cell>
          <cell r="P76">
            <v>360501700</v>
          </cell>
          <cell r="Q76" t="str">
            <v>Prestadores del Servicio Público de Empleo fortalecidos técnicamente (360501700)</v>
          </cell>
          <cell r="R76">
            <v>1</v>
          </cell>
          <cell r="S76" t="str">
            <v>Número</v>
          </cell>
          <cell r="T76">
            <v>1</v>
          </cell>
          <cell r="U76">
            <v>1</v>
          </cell>
          <cell r="V76">
            <v>0.25</v>
          </cell>
          <cell r="W76">
            <v>1</v>
          </cell>
          <cell r="X76">
            <v>0.25</v>
          </cell>
          <cell r="Y76">
            <v>1</v>
          </cell>
          <cell r="Z76">
            <v>0.25</v>
          </cell>
          <cell r="AA76">
            <v>1</v>
          </cell>
          <cell r="AB76">
            <v>0.25</v>
          </cell>
          <cell r="AC76" t="str">
            <v>No Acumulativa</v>
          </cell>
          <cell r="AD76">
            <v>8</v>
          </cell>
          <cell r="BL76" t="str">
            <v>IMEBU</v>
          </cell>
        </row>
        <row r="79">
          <cell r="A79">
            <v>71</v>
          </cell>
          <cell r="B79" t="str">
            <v>LE-2</v>
          </cell>
          <cell r="C79" t="str">
            <v>Territorio seguro que progresa</v>
          </cell>
          <cell r="D79" t="str">
            <v>Comercio, industria y turismo</v>
          </cell>
          <cell r="E79">
            <v>35</v>
          </cell>
          <cell r="F79" t="str">
            <v>Mejorar el Índice de competitividad de Bucaramanga 6,47 puntos</v>
          </cell>
          <cell r="G79" t="str">
            <v>Aumentar  a 60 %  la Tasa de  supervivencia empresarial en  Bucaramanga</v>
          </cell>
          <cell r="H79" t="str">
            <v>00000022</v>
          </cell>
          <cell r="I79" t="str">
            <v>Tasa de supervivencia empresarial</v>
          </cell>
          <cell r="J79">
            <v>0.51200000000000001</v>
          </cell>
          <cell r="K79">
            <v>0.6</v>
          </cell>
          <cell r="L79" t="str">
            <v>3502</v>
          </cell>
          <cell r="M79" t="str">
            <v>Productividad y competitividad de las empresas colombianas (3502)</v>
          </cell>
          <cell r="N79" t="str">
            <v>3502008</v>
          </cell>
          <cell r="O79" t="str">
            <v>Asistir 2 proyectos de alto impacto para el fortalecimiento y desarrollo de cadenas productiva</v>
          </cell>
          <cell r="P79">
            <v>350200800</v>
          </cell>
          <cell r="Q79" t="str">
            <v>Proyectos de alto impacto asistidos para el fortalecimiento de cadenas productivas (350200800)</v>
          </cell>
          <cell r="R79">
            <v>0</v>
          </cell>
          <cell r="S79" t="str">
            <v>Número</v>
          </cell>
          <cell r="T79">
            <v>2</v>
          </cell>
          <cell r="U79">
            <v>0.5</v>
          </cell>
          <cell r="V79">
            <v>0.1</v>
          </cell>
          <cell r="W79">
            <v>2</v>
          </cell>
          <cell r="X79">
            <v>0.3</v>
          </cell>
          <cell r="Y79">
            <v>2</v>
          </cell>
          <cell r="Z79">
            <v>0.3</v>
          </cell>
          <cell r="AA79">
            <v>2</v>
          </cell>
          <cell r="AB79">
            <v>0.3</v>
          </cell>
          <cell r="AC79" t="str">
            <v>No Acumulativa</v>
          </cell>
          <cell r="AD79">
            <v>8.9</v>
          </cell>
          <cell r="BL79" t="str">
            <v>IMEBU</v>
          </cell>
        </row>
        <row r="80">
          <cell r="A80">
            <v>72</v>
          </cell>
          <cell r="B80" t="str">
            <v>LE-2</v>
          </cell>
          <cell r="C80" t="str">
            <v>Territorio seguro que progresa</v>
          </cell>
          <cell r="D80" t="str">
            <v>Comercio, industria y turismo</v>
          </cell>
          <cell r="E80">
            <v>35</v>
          </cell>
          <cell r="F80" t="str">
            <v>Mejorar el Índice de competitividad de Bucaramanga 6,47 puntos</v>
          </cell>
          <cell r="G80" t="str">
            <v>Aumentar  a 60 %  la Tasa de  supervivencia empresarial en  Bucaramanga</v>
          </cell>
          <cell r="H80" t="str">
            <v>00000022</v>
          </cell>
          <cell r="I80" t="str">
            <v>Tasa de supervivencia empresarial</v>
          </cell>
          <cell r="J80">
            <v>0.51200000000000001</v>
          </cell>
          <cell r="K80">
            <v>0.6</v>
          </cell>
          <cell r="L80" t="str">
            <v>3502</v>
          </cell>
          <cell r="M80" t="str">
            <v>Productividad y competitividad de las empresas colombianas (3502)</v>
          </cell>
          <cell r="N80" t="str">
            <v>3502116</v>
          </cell>
          <cell r="O80" t="str">
            <v>Realizar 20 asistencias técnicas para el fortalecimiento de las unidades productivas de Economia Popular.</v>
          </cell>
          <cell r="P80">
            <v>350211600</v>
          </cell>
          <cell r="Q80" t="str">
            <v>Asistencias técnicas realizadas (350211600)</v>
          </cell>
          <cell r="R80">
            <v>0</v>
          </cell>
          <cell r="S80" t="str">
            <v>Número</v>
          </cell>
          <cell r="T80">
            <v>20</v>
          </cell>
          <cell r="U80">
            <v>3</v>
          </cell>
          <cell r="V80">
            <v>0.15</v>
          </cell>
          <cell r="W80">
            <v>5</v>
          </cell>
          <cell r="X80">
            <v>0.25</v>
          </cell>
          <cell r="Y80">
            <v>6</v>
          </cell>
          <cell r="Z80">
            <v>0.3</v>
          </cell>
          <cell r="AA80">
            <v>6</v>
          </cell>
          <cell r="AB80">
            <v>0.3</v>
          </cell>
          <cell r="AC80" t="str">
            <v>Acumulativa</v>
          </cell>
          <cell r="AD80" t="str">
            <v>8, 9</v>
          </cell>
          <cell r="BL80" t="str">
            <v>IMEBU</v>
          </cell>
        </row>
        <row r="96">
          <cell r="A96">
            <v>88</v>
          </cell>
          <cell r="B96" t="str">
            <v>LE-2</v>
          </cell>
          <cell r="C96" t="str">
            <v>Territorio seguro que progresa</v>
          </cell>
          <cell r="D96" t="str">
            <v>Agricultura y desarrollo rural</v>
          </cell>
          <cell r="E96">
            <v>17</v>
          </cell>
          <cell r="F96" t="str">
            <v>Mejorar el Índice de competitividad de Bucaramanga 6,47 puntos</v>
          </cell>
          <cell r="G96" t="str">
            <v>Aumentar a 1% el aporte al PIB municipal por actividades primarias</v>
          </cell>
          <cell r="H96" t="str">
            <v>120210008</v>
          </cell>
          <cell r="I96" t="str">
            <v>Valor agregado por actividades económicas - Actividades primarias</v>
          </cell>
          <cell r="J96">
            <v>0.3</v>
          </cell>
          <cell r="K96">
            <v>1</v>
          </cell>
          <cell r="L96" t="str">
            <v>1702</v>
          </cell>
          <cell r="M96" t="str">
            <v>Inclusión Productiva de pequeños productores rurales (1702)</v>
          </cell>
          <cell r="N96" t="str">
            <v>1702014</v>
          </cell>
          <cell r="O96" t="str">
            <v>Brindar 40 Servicios de apoyo para el acceso a maquinaria y equipos a Productores del sector rural con herramientas que permitan generar valor agregado a las materias primas producidas.</v>
          </cell>
          <cell r="P96">
            <v>170201400</v>
          </cell>
          <cell r="Q96" t="str">
            <v>Productores beneficiados con acceso a maquinaria y equipo (170201400)</v>
          </cell>
          <cell r="R96">
            <v>5</v>
          </cell>
          <cell r="S96" t="str">
            <v>Número</v>
          </cell>
          <cell r="T96">
            <v>40</v>
          </cell>
          <cell r="U96">
            <v>10</v>
          </cell>
          <cell r="V96">
            <v>0.25</v>
          </cell>
          <cell r="W96">
            <v>10</v>
          </cell>
          <cell r="X96">
            <v>0.25</v>
          </cell>
          <cell r="Y96">
            <v>10</v>
          </cell>
          <cell r="Z96">
            <v>0.25</v>
          </cell>
          <cell r="AA96">
            <v>10</v>
          </cell>
          <cell r="AB96">
            <v>0.25</v>
          </cell>
          <cell r="AC96" t="str">
            <v>Acumulativa</v>
          </cell>
          <cell r="AD96" t="str">
            <v>2
12</v>
          </cell>
          <cell r="BL96" t="str">
            <v>Secretaría de Desarrollo Social</v>
          </cell>
        </row>
        <row r="97">
          <cell r="A97">
            <v>89</v>
          </cell>
          <cell r="B97" t="str">
            <v>LE-2</v>
          </cell>
          <cell r="C97" t="str">
            <v>Territorio seguro que progresa</v>
          </cell>
          <cell r="D97" t="str">
            <v>Agricultura y desarrollo rural</v>
          </cell>
          <cell r="E97">
            <v>17</v>
          </cell>
          <cell r="F97" t="str">
            <v>Mejorar el Índice de competitividad de Bucaramanga 6,47 puntos</v>
          </cell>
          <cell r="G97" t="str">
            <v>Aumentar a 1% el aporte al PIB municipal por actividades primarias</v>
          </cell>
          <cell r="H97" t="str">
            <v>120210008</v>
          </cell>
          <cell r="I97" t="str">
            <v>Valor agregado por actividades económicas - Actividades primarias</v>
          </cell>
          <cell r="J97">
            <v>0.3</v>
          </cell>
          <cell r="K97">
            <v>1</v>
          </cell>
          <cell r="L97" t="str">
            <v>1702</v>
          </cell>
          <cell r="M97" t="str">
            <v>inclusión Productiva de pequeños productores rurales (1702)</v>
          </cell>
          <cell r="N97" t="str">
            <v>1702016</v>
          </cell>
          <cell r="O97" t="str">
            <v>Brindar 5 Servicios de apoyo para el fomento de la asociatividad de pequeños productores rurales de los tres corregimientos del municipio Bucaramanga</v>
          </cell>
          <cell r="P97">
            <v>170201600</v>
          </cell>
          <cell r="Q97" t="str">
            <v>asociaciones apoyadas 
 (170201600)</v>
          </cell>
          <cell r="R97">
            <v>0</v>
          </cell>
          <cell r="S97" t="str">
            <v>Número</v>
          </cell>
          <cell r="T97">
            <v>5</v>
          </cell>
          <cell r="U97">
            <v>1</v>
          </cell>
          <cell r="V97">
            <v>0.2</v>
          </cell>
          <cell r="W97">
            <v>2</v>
          </cell>
          <cell r="X97">
            <v>0.4</v>
          </cell>
          <cell r="Y97">
            <v>1</v>
          </cell>
          <cell r="Z97">
            <v>0.2</v>
          </cell>
          <cell r="AA97">
            <v>1</v>
          </cell>
          <cell r="AB97">
            <v>0.2</v>
          </cell>
          <cell r="AC97" t="str">
            <v>Acumulativa</v>
          </cell>
          <cell r="AD97" t="str">
            <v>2
12</v>
          </cell>
          <cell r="BL97" t="str">
            <v>Secretaría de Desarrollo Social</v>
          </cell>
        </row>
        <row r="98">
          <cell r="A98">
            <v>90</v>
          </cell>
          <cell r="B98" t="str">
            <v>LE-2</v>
          </cell>
          <cell r="C98" t="str">
            <v>Territorio seguro que progresa</v>
          </cell>
          <cell r="D98" t="str">
            <v>Agricultura y desarrollo rural</v>
          </cell>
          <cell r="E98">
            <v>17</v>
          </cell>
          <cell r="F98" t="str">
            <v>Mejorar el Índice de competitividad de Bucaramanga 6,47 puntos</v>
          </cell>
          <cell r="G98" t="str">
            <v>Aumentar a 1% el aporte al PIB municipal por actividades primarias</v>
          </cell>
          <cell r="H98" t="str">
            <v>120210008</v>
          </cell>
          <cell r="I98" t="str">
            <v>Valor agregado por actividades económicas - Actividades primarias</v>
          </cell>
          <cell r="J98">
            <v>0.3</v>
          </cell>
          <cell r="K98">
            <v>1</v>
          </cell>
          <cell r="L98" t="str">
            <v>1702</v>
          </cell>
          <cell r="M98" t="str">
            <v>inclusión Productiva de pequeños productores rurales (1702)</v>
          </cell>
          <cell r="N98" t="str">
            <v>1702017</v>
          </cell>
          <cell r="O98" t="str">
            <v>Fortalecer 150  productores agropecuarios de Bucaramanga, incrementando la cobertura de familias del sector rural en los mercadillos y su formacion en inclusion financiera.</v>
          </cell>
          <cell r="P98">
            <v>170201700</v>
          </cell>
          <cell r="Q98" t="str">
            <v xml:space="preserve">Productores agropecuarios apoyados
(170201700)
</v>
          </cell>
          <cell r="R98">
            <v>130</v>
          </cell>
          <cell r="S98" t="str">
            <v>Número</v>
          </cell>
          <cell r="T98">
            <v>150</v>
          </cell>
          <cell r="U98">
            <v>150</v>
          </cell>
          <cell r="V98">
            <v>0.25</v>
          </cell>
          <cell r="W98">
            <v>150</v>
          </cell>
          <cell r="X98">
            <v>0.25</v>
          </cell>
          <cell r="Y98">
            <v>150</v>
          </cell>
          <cell r="Z98">
            <v>0.25</v>
          </cell>
          <cell r="AA98">
            <v>150</v>
          </cell>
          <cell r="AB98">
            <v>0.25</v>
          </cell>
          <cell r="AC98" t="str">
            <v>No Acumulativa</v>
          </cell>
          <cell r="AD98" t="str">
            <v>2
12</v>
          </cell>
          <cell r="BL98" t="str">
            <v>Secretaría de Desarrollo Social</v>
          </cell>
        </row>
        <row r="99">
          <cell r="A99">
            <v>91</v>
          </cell>
          <cell r="B99" t="str">
            <v>LE-2</v>
          </cell>
          <cell r="C99" t="str">
            <v>Territorio seguro que progresa</v>
          </cell>
          <cell r="D99" t="str">
            <v>Agricultura y desarrollo rural</v>
          </cell>
          <cell r="E99">
            <v>17</v>
          </cell>
          <cell r="F99" t="str">
            <v>Mejorar el Índice de competitividad de Bucaramanga 6,47 puntos</v>
          </cell>
          <cell r="G99" t="str">
            <v>Aumentar a 50% las Unidades Productivas Agropecuarias con asistencia técnica</v>
          </cell>
          <cell r="H99" t="str">
            <v>120210008</v>
          </cell>
          <cell r="I99" t="str">
            <v>Porcentaje de UPA con acceso a asistencia técnica</v>
          </cell>
          <cell r="J99" t="str">
            <v>21.34%</v>
          </cell>
          <cell r="K99">
            <v>0.5</v>
          </cell>
          <cell r="L99" t="str">
            <v>1702</v>
          </cell>
          <cell r="M99" t="str">
            <v>inclusión Productiva de pequeños productores rurales (1702)</v>
          </cell>
          <cell r="N99" t="str">
            <v>1702010</v>
          </cell>
          <cell r="O99" t="str">
            <v>Brindar el servicio de asistencia técnica a 1023 beneficiarios</v>
          </cell>
          <cell r="P99">
            <v>170201000</v>
          </cell>
          <cell r="Q99" t="str">
            <v xml:space="preserve">Pequenos productores rurales asistidos tecnicamente
(170201000)
</v>
          </cell>
          <cell r="R99">
            <v>682</v>
          </cell>
          <cell r="S99" t="str">
            <v>Número</v>
          </cell>
          <cell r="T99">
            <v>1023</v>
          </cell>
          <cell r="U99">
            <v>250</v>
          </cell>
          <cell r="V99">
            <v>0.24437927663734116</v>
          </cell>
          <cell r="W99">
            <v>250</v>
          </cell>
          <cell r="X99">
            <v>0.24437927663734116</v>
          </cell>
          <cell r="Y99">
            <v>250</v>
          </cell>
          <cell r="Z99">
            <v>0.24437927663734116</v>
          </cell>
          <cell r="AA99">
            <v>273</v>
          </cell>
          <cell r="AB99">
            <v>0.26686217008797652</v>
          </cell>
          <cell r="AC99" t="str">
            <v>Acumulativa</v>
          </cell>
          <cell r="AD99" t="str">
            <v>2
12</v>
          </cell>
          <cell r="BL99" t="str">
            <v>Secretaría de Desarrollo Social</v>
          </cell>
        </row>
        <row r="100">
          <cell r="A100">
            <v>92</v>
          </cell>
          <cell r="B100" t="str">
            <v>LE-2</v>
          </cell>
          <cell r="C100" t="str">
            <v>Territorio seguro que progresa</v>
          </cell>
          <cell r="D100" t="str">
            <v>Agricultura y desarrollo rural</v>
          </cell>
          <cell r="E100">
            <v>17</v>
          </cell>
          <cell r="F100" t="str">
            <v>Mejorar el Índice de competitividad de Bucaramanga 6,47 puntos</v>
          </cell>
          <cell r="G100" t="str">
            <v>Aumentar a 1% el aporte al PIB municipal por actividades primarias</v>
          </cell>
          <cell r="H100" t="str">
            <v>120210008</v>
          </cell>
          <cell r="I100" t="str">
            <v>Valor agregado por actividades económicas - Actividades primarias</v>
          </cell>
          <cell r="J100">
            <v>0.3</v>
          </cell>
          <cell r="K100">
            <v>1</v>
          </cell>
          <cell r="L100" t="str">
            <v>1707</v>
          </cell>
          <cell r="M100" t="str">
            <v>Sanidad agropecuaria e inocuidad agroalimentaria (1707)</v>
          </cell>
          <cell r="N100" t="str">
            <v>1707042</v>
          </cell>
          <cell r="O100" t="str">
            <v>Mantener el Servicio de vacunación para 2400 animales de interés agropecuario en los tres corregimientos garantizando el estatus sanitario-libres de aftosa e inmunización contra brucelosis bovina.</v>
          </cell>
          <cell r="P100">
            <v>170704200</v>
          </cell>
          <cell r="Q100" t="str">
            <v xml:space="preserve">Número de animales vacunados
 (170704200)
</v>
          </cell>
          <cell r="R100">
            <v>2400</v>
          </cell>
          <cell r="S100" t="str">
            <v>Número</v>
          </cell>
          <cell r="T100">
            <v>2400</v>
          </cell>
          <cell r="U100">
            <v>2400</v>
          </cell>
          <cell r="V100">
            <v>0.25</v>
          </cell>
          <cell r="W100">
            <v>2400</v>
          </cell>
          <cell r="X100">
            <v>0.25</v>
          </cell>
          <cell r="Y100">
            <v>2400</v>
          </cell>
          <cell r="Z100">
            <v>0.25</v>
          </cell>
          <cell r="AA100">
            <v>2400</v>
          </cell>
          <cell r="AB100">
            <v>0.25</v>
          </cell>
          <cell r="AC100" t="str">
            <v>No Acumulativa</v>
          </cell>
          <cell r="AD100" t="str">
            <v>2
12</v>
          </cell>
          <cell r="BL100" t="str">
            <v>Secretaría de Desarrollo Social</v>
          </cell>
        </row>
        <row r="102">
          <cell r="A102">
            <v>94</v>
          </cell>
          <cell r="B102" t="str">
            <v>LE-2</v>
          </cell>
          <cell r="C102" t="str">
            <v>Territorio seguro que progresa</v>
          </cell>
          <cell r="D102" t="str">
            <v>Agricultura y desarrollo rural</v>
          </cell>
          <cell r="E102">
            <v>17</v>
          </cell>
          <cell r="F102" t="str">
            <v>Mejorar el Índice de competitividad de Bucaramanga 6,47 puntos</v>
          </cell>
          <cell r="G102" t="str">
            <v>Aumentar a 1% el aporte al PIB municipal por actividades primarias</v>
          </cell>
          <cell r="H102" t="str">
            <v>120210008</v>
          </cell>
          <cell r="I102" t="str">
            <v>Valor agregado por actividades económicas - Actividades primarias</v>
          </cell>
          <cell r="J102">
            <v>0.3</v>
          </cell>
          <cell r="K102">
            <v>1</v>
          </cell>
          <cell r="L102" t="str">
            <v>1709</v>
          </cell>
          <cell r="M102" t="str">
            <v>Infraestructura productiva y comercialización (1709)</v>
          </cell>
          <cell r="N102" t="str">
            <v>1709105</v>
          </cell>
          <cell r="O102" t="str">
            <v>Apoyar 1 cadena productiva agrícola, forestal o pecuaria</v>
          </cell>
          <cell r="P102">
            <v>170910500</v>
          </cell>
          <cell r="Q102" t="str">
            <v xml:space="preserve">Cadenas productivas apoyadas
(170910500)
</v>
          </cell>
          <cell r="R102">
            <v>0</v>
          </cell>
          <cell r="S102" t="str">
            <v>Número</v>
          </cell>
          <cell r="T102">
            <v>1</v>
          </cell>
          <cell r="U102">
            <v>1</v>
          </cell>
          <cell r="V102">
            <v>0.25</v>
          </cell>
          <cell r="W102">
            <v>1</v>
          </cell>
          <cell r="X102">
            <v>0.25</v>
          </cell>
          <cell r="Y102">
            <v>1</v>
          </cell>
          <cell r="Z102">
            <v>0.25</v>
          </cell>
          <cell r="AA102">
            <v>1</v>
          </cell>
          <cell r="AB102">
            <v>0.25</v>
          </cell>
          <cell r="AC102" t="str">
            <v>No Acumulativa</v>
          </cell>
          <cell r="AD102" t="str">
            <v>2
12</v>
          </cell>
          <cell r="BL102" t="str">
            <v>Secretaría de Desarrollo Social</v>
          </cell>
        </row>
        <row r="131">
          <cell r="A131">
            <v>123</v>
          </cell>
          <cell r="B131" t="str">
            <v>LE-2</v>
          </cell>
          <cell r="C131" t="str">
            <v>Territorio seguro que progresa</v>
          </cell>
          <cell r="D131" t="str">
            <v>Vivienda Ciudad y Territorio</v>
          </cell>
          <cell r="E131">
            <v>40</v>
          </cell>
          <cell r="F131" t="str">
            <v>Mejorar el Índice de competitividad de Bucaramanga 6,47 puntos</v>
          </cell>
          <cell r="G131" t="str">
            <v>Disminuir a 5,0 el Déficit cuantitativo de vivienda (Censo)</v>
          </cell>
          <cell r="H131" t="str">
            <v>030010009</v>
          </cell>
          <cell r="I131" t="str">
            <v>Vivienda y acceso a servicios públicos - Déficit cuantitativo de vivienda (Censo)</v>
          </cell>
          <cell r="J131">
            <v>5.59</v>
          </cell>
          <cell r="K131">
            <v>5</v>
          </cell>
          <cell r="L131" t="str">
            <v>4001</v>
          </cell>
          <cell r="M131" t="str">
            <v>Acceso a soluciones de vivienda (4001).</v>
          </cell>
          <cell r="N131" t="str">
            <v>4001031</v>
          </cell>
          <cell r="O131" t="str">
            <v>Beneficiar a 500 hogares a través del Servicio de apoyo financiero para adquisición de vivienda</v>
          </cell>
          <cell r="P131">
            <v>400103100</v>
          </cell>
          <cell r="Q131" t="str">
            <v>Hogares beneficiados con adquisición de vivienda (400103100).</v>
          </cell>
          <cell r="R131">
            <v>323</v>
          </cell>
          <cell r="S131" t="str">
            <v>Número</v>
          </cell>
          <cell r="T131">
            <v>500</v>
          </cell>
          <cell r="U131">
            <v>200</v>
          </cell>
          <cell r="V131">
            <v>0.4</v>
          </cell>
          <cell r="W131">
            <v>100</v>
          </cell>
          <cell r="X131">
            <v>0.2</v>
          </cell>
          <cell r="Y131">
            <v>100</v>
          </cell>
          <cell r="Z131">
            <v>0.2</v>
          </cell>
          <cell r="AA131">
            <v>100</v>
          </cell>
          <cell r="AB131">
            <v>0.2</v>
          </cell>
          <cell r="AC131" t="str">
            <v>Acumulativa</v>
          </cell>
          <cell r="AD131" t="str">
            <v>6,12,15,11</v>
          </cell>
          <cell r="BL131" t="str">
            <v>INVISBU</v>
          </cell>
        </row>
        <row r="132">
          <cell r="A132">
            <v>124</v>
          </cell>
          <cell r="B132" t="str">
            <v>LE-2</v>
          </cell>
          <cell r="C132" t="str">
            <v>Territorio seguro que progresa</v>
          </cell>
          <cell r="D132" t="str">
            <v>Vivienda Ciudad y Territorio</v>
          </cell>
          <cell r="E132">
            <v>40</v>
          </cell>
          <cell r="F132" t="str">
            <v>Mejorar el Índice de competitividad de Bucaramanga 6,47 puntos</v>
          </cell>
          <cell r="G132" t="str">
            <v>Disminuir a 13,5 el Déficit cualitativo de vivienda (Censo)</v>
          </cell>
          <cell r="H132" t="str">
            <v>030010008</v>
          </cell>
          <cell r="I132" t="str">
            <v>Vivienda y acceso a servicios públicos - Déficit cualitativo de vivienda (Censo)</v>
          </cell>
          <cell r="J132">
            <v>14.5</v>
          </cell>
          <cell r="K132">
            <v>13.5</v>
          </cell>
          <cell r="L132" t="str">
            <v>4001</v>
          </cell>
          <cell r="M132" t="str">
            <v>Acceso a soluciones de vivienda (4001).</v>
          </cell>
          <cell r="N132" t="str">
            <v>4001032</v>
          </cell>
          <cell r="O132" t="str">
            <v>Beneficiar a 1.000 hogares con servicio de apoyo financiero para mejoramiento de vivienda en suelo urbano y rural del municipio, relacionadas con saneamiento básico y condiciones de habitabilidad.</v>
          </cell>
          <cell r="P132">
            <v>400103200</v>
          </cell>
          <cell r="Q132" t="str">
            <v>Hogares beneficiados con mejoramiento de una vivienda (400103200).</v>
          </cell>
          <cell r="R132">
            <v>543</v>
          </cell>
          <cell r="S132" t="str">
            <v>Número</v>
          </cell>
          <cell r="T132">
            <v>1000</v>
          </cell>
          <cell r="U132">
            <v>80</v>
          </cell>
          <cell r="V132">
            <v>0.08</v>
          </cell>
          <cell r="W132">
            <v>620</v>
          </cell>
          <cell r="X132">
            <v>0.62</v>
          </cell>
          <cell r="Y132">
            <v>150</v>
          </cell>
          <cell r="Z132">
            <v>0.15</v>
          </cell>
          <cell r="AA132">
            <v>150</v>
          </cell>
          <cell r="AB132">
            <v>0.15</v>
          </cell>
          <cell r="AC132" t="str">
            <v>Acumulativa</v>
          </cell>
          <cell r="AD132" t="str">
            <v>6,12,15,11</v>
          </cell>
          <cell r="BL132" t="str">
            <v>INVISBU</v>
          </cell>
        </row>
        <row r="138">
          <cell r="A138">
            <v>130</v>
          </cell>
          <cell r="B138" t="str">
            <v>LE-1</v>
          </cell>
          <cell r="C138" t="str">
            <v>Territorio seguro que integra</v>
          </cell>
          <cell r="D138" t="str">
            <v>Deporte y recreación</v>
          </cell>
          <cell r="E138">
            <v>43</v>
          </cell>
          <cell r="F138" t="str">
            <v>Disminuir la Pobreza multidimensional 10,2%</v>
          </cell>
          <cell r="G138" t="str">
            <v>Incrementar a 15.000 niños, niñas y adolescentes que acceden a servicios deportivos recreativos, de actividad física y aprovechamiento del tiempo libre</v>
          </cell>
          <cell r="H138" t="str">
            <v>270040002</v>
          </cell>
          <cell r="I138" t="str">
            <v>Niñas, niños y adolescentes que acceden a servicios deportivos recreativos, de actividad física y aprovechamiento del tiempo libre</v>
          </cell>
          <cell r="J138">
            <v>4000</v>
          </cell>
          <cell r="K138">
            <v>15000</v>
          </cell>
          <cell r="L138" t="str">
            <v>4301</v>
          </cell>
          <cell r="M138" t="str">
            <v>Fomento a la recreación, la actividad física y el deporte (4301).</v>
          </cell>
          <cell r="N138" t="str">
            <v>4301007</v>
          </cell>
          <cell r="O138" t="str">
            <v>Vincular a 15.000  niños, niñas, adolescentes y jóvenes en escuelas deportivas del municipio</v>
          </cell>
          <cell r="P138">
            <v>430100700</v>
          </cell>
          <cell r="Q138" t="str">
            <v>Niños, niñas, adolescentes y jóvenes inscritos en Escuelas Deportivas (430100700)</v>
          </cell>
          <cell r="R138">
            <v>4000</v>
          </cell>
          <cell r="S138" t="str">
            <v>Número</v>
          </cell>
          <cell r="T138">
            <v>15000</v>
          </cell>
          <cell r="U138">
            <v>3000</v>
          </cell>
          <cell r="V138">
            <v>0.2</v>
          </cell>
          <cell r="W138">
            <v>3500</v>
          </cell>
          <cell r="X138">
            <v>0.23333333333333334</v>
          </cell>
          <cell r="Y138">
            <v>4000</v>
          </cell>
          <cell r="Z138">
            <v>0.26666666666666666</v>
          </cell>
          <cell r="AA138">
            <v>4500</v>
          </cell>
          <cell r="AB138">
            <v>0.3</v>
          </cell>
          <cell r="AC138" t="str">
            <v>Acumulativa</v>
          </cell>
          <cell r="AD138">
            <v>3</v>
          </cell>
          <cell r="BL138" t="str">
            <v>INDERBU</v>
          </cell>
        </row>
        <row r="139">
          <cell r="A139">
            <v>131</v>
          </cell>
          <cell r="B139" t="str">
            <v>LE-1</v>
          </cell>
          <cell r="C139" t="str">
            <v>Territorio seguro que integra</v>
          </cell>
          <cell r="D139" t="str">
            <v>Deporte y recreación</v>
          </cell>
          <cell r="E139">
            <v>43</v>
          </cell>
          <cell r="F139" t="str">
            <v>Disminuir la Pobreza multidimensional 10,2%</v>
          </cell>
          <cell r="G139" t="str">
            <v>Incrementar a 215.000 los beneficiarios participantes en deporte, recreación, actividad física y jornada escolar complementaria.</v>
          </cell>
          <cell r="H139" t="str">
            <v>270030003</v>
          </cell>
          <cell r="I139" t="str">
            <v>Beneficiarios participantes en deporte, recreación, actividad física y jornada escolar complementaria.</v>
          </cell>
          <cell r="J139">
            <v>60300</v>
          </cell>
          <cell r="K139">
            <v>215000</v>
          </cell>
          <cell r="L139" t="str">
            <v>4301</v>
          </cell>
          <cell r="M139" t="str">
            <v>Fomento a la recreación, la actividad física y el deporte (4301).</v>
          </cell>
          <cell r="N139" t="str">
            <v>4301037</v>
          </cell>
          <cell r="O139" t="str">
            <v>Vincular a 195.000 personas para que accedan a servicios deportivos, recreativos (deporte socio comunitario y recreación) de actividad física (HEVS, VAS- activas tu barrio y activas tu vereda), centros de educación física y/o Intercolegiados en el municipio.</v>
          </cell>
          <cell r="P139">
            <v>430103700</v>
          </cell>
          <cell r="Q139" t="str">
            <v>Personas que acceden a servicios deportivos, recreativos y de actividad física (430103700)</v>
          </cell>
          <cell r="R139">
            <v>45300</v>
          </cell>
          <cell r="S139" t="str">
            <v>Número</v>
          </cell>
          <cell r="T139">
            <v>195000</v>
          </cell>
          <cell r="U139">
            <v>40000</v>
          </cell>
          <cell r="V139">
            <v>0.20512820512820512</v>
          </cell>
          <cell r="W139">
            <v>51500</v>
          </cell>
          <cell r="X139">
            <v>0.26410256410256411</v>
          </cell>
          <cell r="Y139">
            <v>51500</v>
          </cell>
          <cell r="Z139">
            <v>0.26410256410256411</v>
          </cell>
          <cell r="AA139">
            <v>52000</v>
          </cell>
          <cell r="AB139">
            <v>0.26666666666666666</v>
          </cell>
          <cell r="AC139" t="str">
            <v>Acumulativa</v>
          </cell>
          <cell r="AD139">
            <v>3</v>
          </cell>
          <cell r="BL139" t="str">
            <v>INDERBU</v>
          </cell>
        </row>
        <row r="142">
          <cell r="A142">
            <v>134</v>
          </cell>
          <cell r="B142" t="str">
            <v>LE-1</v>
          </cell>
          <cell r="C142" t="str">
            <v>Territorio seguro que integra</v>
          </cell>
          <cell r="D142" t="str">
            <v>Deporte y recreación</v>
          </cell>
          <cell r="E142">
            <v>43</v>
          </cell>
          <cell r="F142" t="str">
            <v>Disminuir la Pobreza multidimensional 10,2%</v>
          </cell>
          <cell r="G142" t="str">
            <v>Incrementar a 103 escenarios deportivos y recreativos en condiciones de calidad para el desarrollo de programas</v>
          </cell>
          <cell r="H142" t="str">
            <v>270040001</v>
          </cell>
          <cell r="I142" t="str">
            <v>Escenarios deportivos y recreativos en condiciones de calidad para el desarrollo de programas</v>
          </cell>
          <cell r="J142">
            <v>98</v>
          </cell>
          <cell r="K142">
            <v>103</v>
          </cell>
          <cell r="L142" t="str">
            <v>4301</v>
          </cell>
          <cell r="M142" t="str">
            <v>Fomento a la recreación, la actividad física y el deporte (4301).</v>
          </cell>
          <cell r="N142" t="str">
            <v>4301004</v>
          </cell>
          <cell r="O142" t="str">
            <v>Mantener 80 infraestructuras deportivas en el municipio</v>
          </cell>
          <cell r="P142">
            <v>430100400</v>
          </cell>
          <cell r="Q142" t="str">
            <v>Infraestructura deportiva mantenida (430100400)</v>
          </cell>
          <cell r="R142">
            <v>80</v>
          </cell>
          <cell r="S142" t="str">
            <v>Número</v>
          </cell>
          <cell r="T142">
            <v>80</v>
          </cell>
          <cell r="U142">
            <v>20</v>
          </cell>
          <cell r="V142">
            <v>0.25</v>
          </cell>
          <cell r="W142">
            <v>20</v>
          </cell>
          <cell r="X142">
            <v>0.25</v>
          </cell>
          <cell r="Y142">
            <v>20</v>
          </cell>
          <cell r="Z142">
            <v>0.25</v>
          </cell>
          <cell r="AA142">
            <v>20</v>
          </cell>
          <cell r="AB142">
            <v>0.25</v>
          </cell>
          <cell r="AC142" t="str">
            <v>Acumulativa</v>
          </cell>
          <cell r="AD142">
            <v>3</v>
          </cell>
          <cell r="BL142" t="str">
            <v>INDERBU</v>
          </cell>
        </row>
        <row r="150">
          <cell r="A150">
            <v>142</v>
          </cell>
          <cell r="B150" t="str">
            <v>LE-1</v>
          </cell>
          <cell r="C150" t="str">
            <v>Territorio seguro que integra</v>
          </cell>
          <cell r="D150" t="str">
            <v>Cultura.</v>
          </cell>
          <cell r="E150">
            <v>33</v>
          </cell>
          <cell r="F150" t="str">
            <v>Disminuir la Pobreza multidimensional 10,2%</v>
          </cell>
          <cell r="G150" t="str">
            <v>Incrementar a 0.6 la tasa de cobertura municipal con beneficiarios de convocatorias públicas y servicios de las culturas, las artes y los saberes</v>
          </cell>
          <cell r="H150" t="str">
            <v>270030002</v>
          </cell>
          <cell r="I150" t="str">
            <v>Tasa de cobertura municipal con beneficiarios de convocatorias públicas</v>
          </cell>
          <cell r="J150" t="str">
            <v>0.49%</v>
          </cell>
          <cell r="K150" t="str">
            <v>0.6%</v>
          </cell>
          <cell r="L150" t="str">
            <v>3301</v>
          </cell>
          <cell r="M150" t="str">
            <v>Promoción y acceso efectivo a procesos culturales y artísticos. (3301)</v>
          </cell>
          <cell r="N150" t="str">
            <v>3301087</v>
          </cell>
          <cell r="O150" t="str">
            <v>Implementar 2 servicios de educación informal en áreas artísticas y culturales en la Biblioteca Gabriel Turbay y sus bibliotecas satélites y estrategias digitales y didácticas a través del fomento de las habilidades de lectura, escritura y oralidad en la ciudad de Bucaramanga.</v>
          </cell>
          <cell r="P150">
            <v>330108700</v>
          </cell>
          <cell r="Q150" t="str">
            <v>Servicio de educación informal en áreas artísticas y culturales 
  (330108700)</v>
          </cell>
          <cell r="R150">
            <v>1</v>
          </cell>
          <cell r="S150" t="str">
            <v>Número</v>
          </cell>
          <cell r="T150">
            <v>2</v>
          </cell>
          <cell r="U150">
            <v>2</v>
          </cell>
          <cell r="V150">
            <v>0.25</v>
          </cell>
          <cell r="W150">
            <v>2</v>
          </cell>
          <cell r="X150">
            <v>0.25</v>
          </cell>
          <cell r="Y150">
            <v>2</v>
          </cell>
          <cell r="Z150">
            <v>0.25</v>
          </cell>
          <cell r="AA150">
            <v>2</v>
          </cell>
          <cell r="AB150">
            <v>0.25</v>
          </cell>
          <cell r="AC150" t="str">
            <v>No Acumulativa</v>
          </cell>
          <cell r="AD150">
            <v>4.0999999999999996</v>
          </cell>
          <cell r="BL150" t="str">
            <v>IMCT</v>
          </cell>
        </row>
        <row r="151">
          <cell r="A151">
            <v>143</v>
          </cell>
          <cell r="B151" t="str">
            <v>LE-1</v>
          </cell>
          <cell r="C151" t="str">
            <v>Territorio seguro que integra</v>
          </cell>
          <cell r="D151" t="str">
            <v>Cultura.</v>
          </cell>
          <cell r="E151">
            <v>33</v>
          </cell>
          <cell r="F151" t="str">
            <v>Disminuir la Pobreza multidimensional 10,2%</v>
          </cell>
          <cell r="G151" t="str">
            <v>Incrementar a 0.6 la tasa de cobertura municipal con beneficiarios de convocatorias públicas y servicios de las culturas, las artes y los saberes</v>
          </cell>
          <cell r="H151" t="str">
            <v>270030002</v>
          </cell>
          <cell r="I151" t="str">
            <v>Tasa de cobertura municipal con beneficiarios de convocatorias públicas</v>
          </cell>
          <cell r="J151" t="str">
            <v>0.49%</v>
          </cell>
          <cell r="K151" t="str">
            <v>0.6%</v>
          </cell>
          <cell r="L151" t="str">
            <v>3301</v>
          </cell>
          <cell r="M151" t="str">
            <v>Promoción y acceso efectivo a procesos culturales y artísticos. (3301)</v>
          </cell>
          <cell r="N151" t="str">
            <v>3301126</v>
          </cell>
          <cell r="O151" t="str">
            <v>Ofrecer servicios de apoyo al proceso de formación artística y cultural implementado a través de dos (2) programas de formación en artes, oficios y saberes en el Municipio de Bucaramanga y sus zonas rurales.</v>
          </cell>
          <cell r="P151">
            <v>330112600</v>
          </cell>
          <cell r="Q151" t="str">
            <v>Servicio de apoyo al proceso de formación artística y cultural 
  (330112600)</v>
          </cell>
          <cell r="R151">
            <v>1</v>
          </cell>
          <cell r="S151" t="str">
            <v>Número</v>
          </cell>
          <cell r="T151">
            <v>2</v>
          </cell>
          <cell r="U151">
            <v>2</v>
          </cell>
          <cell r="V151">
            <v>0.25</v>
          </cell>
          <cell r="W151">
            <v>2</v>
          </cell>
          <cell r="X151">
            <v>0.25</v>
          </cell>
          <cell r="Y151">
            <v>2</v>
          </cell>
          <cell r="Z151">
            <v>0.25</v>
          </cell>
          <cell r="AA151">
            <v>2</v>
          </cell>
          <cell r="AB151">
            <v>0.25</v>
          </cell>
          <cell r="AC151" t="str">
            <v>No Acumulativa</v>
          </cell>
          <cell r="AD151" t="str">
            <v>4, 10</v>
          </cell>
          <cell r="BL151" t="str">
            <v>IMCT</v>
          </cell>
        </row>
        <row r="160">
          <cell r="A160">
            <v>152</v>
          </cell>
          <cell r="B160" t="str">
            <v>LE-1</v>
          </cell>
          <cell r="C160" t="str">
            <v>Territorio seguro que integra</v>
          </cell>
          <cell r="D160" t="str">
            <v>Educación</v>
          </cell>
          <cell r="E160">
            <v>22</v>
          </cell>
          <cell r="F160" t="str">
            <v>Disminuir la Pobreza multidimensional 10,2%</v>
          </cell>
          <cell r="G160" t="str">
            <v>Aumentar al 53% la proporción de colegios con categoría A+ y A en pruebas saber 11.</v>
          </cell>
          <cell r="H160" t="str">
            <v>00000014</v>
          </cell>
          <cell r="I160" t="str">
            <v>Proporción de colegios con categoría A+ y A en colegios con categoría A+ y A en pruebas saber 11.</v>
          </cell>
          <cell r="J160">
            <v>0.48880000000000001</v>
          </cell>
          <cell r="K160">
            <v>0.53</v>
          </cell>
          <cell r="L160" t="str">
            <v>2201</v>
          </cell>
          <cell r="M160" t="str">
            <v>Calidad, cobertura y fortalecimiento de la educación inicial, prescolar, básica y media (2201).</v>
          </cell>
          <cell r="N160" t="str">
            <v>2201049</v>
          </cell>
          <cell r="O160" t="str">
            <v>Beneficiar 12.000 estudiantes de instituciones educativas oficiales con procesos de formación informal (simulacros de preparación para pruebas nacionales saber 11.)</v>
          </cell>
          <cell r="P160">
            <v>220104900</v>
          </cell>
          <cell r="Q160" t="str">
            <v>Personas beneficiadas con procesos de formación informal (220104900)</v>
          </cell>
          <cell r="R160">
            <v>0</v>
          </cell>
          <cell r="S160" t="str">
            <v>Número</v>
          </cell>
          <cell r="T160">
            <v>12000</v>
          </cell>
          <cell r="U160">
            <v>0</v>
          </cell>
          <cell r="V160">
            <v>0</v>
          </cell>
          <cell r="W160">
            <v>4000</v>
          </cell>
          <cell r="X160">
            <v>0.33333333333333331</v>
          </cell>
          <cell r="Y160">
            <v>4000</v>
          </cell>
          <cell r="Z160">
            <v>0.33333333333333331</v>
          </cell>
          <cell r="AA160">
            <v>4000</v>
          </cell>
          <cell r="AB160">
            <v>0.33333333333333331</v>
          </cell>
          <cell r="AC160" t="str">
            <v>Acumulativa</v>
          </cell>
          <cell r="AD160" t="str">
            <v>4, 10</v>
          </cell>
          <cell r="BL160" t="str">
            <v>Secretaría de Educación</v>
          </cell>
        </row>
        <row r="163">
          <cell r="A163">
            <v>155</v>
          </cell>
          <cell r="B163" t="str">
            <v>LE-1</v>
          </cell>
          <cell r="C163" t="str">
            <v>Territorio seguro que integra</v>
          </cell>
          <cell r="D163" t="str">
            <v>Educación</v>
          </cell>
          <cell r="E163">
            <v>22</v>
          </cell>
          <cell r="F163" t="str">
            <v>Disminuir la Pobreza multidimensional 10,2%</v>
          </cell>
          <cell r="G163" t="str">
            <v>Aumentar al 53% la proporción de colegios con categoría A+ y A en pruebas saber 11.</v>
          </cell>
          <cell r="H163" t="str">
            <v>00000014</v>
          </cell>
          <cell r="I163" t="str">
            <v>Proporción de colegios con categoría A+ y A en colegios con categoría A+ y A en pruebas saber 11.</v>
          </cell>
          <cell r="J163">
            <v>0.48880000000000001</v>
          </cell>
          <cell r="K163">
            <v>0.53</v>
          </cell>
          <cell r="L163" t="str">
            <v>2201</v>
          </cell>
          <cell r="M163" t="str">
            <v>Calidad, cobertura y fortalecimiento de la educación inicial, prescolar, básica y media (2201).</v>
          </cell>
          <cell r="N163" t="str">
            <v>2201034</v>
          </cell>
          <cell r="O163" t="str">
            <v>Beneficiar a 16.000 estudiantes con estrategias de promoción del bilingúismo en el municipio</v>
          </cell>
          <cell r="P163">
            <v>220103400</v>
          </cell>
          <cell r="Q163" t="str">
            <v>Estudiantes beneficiados con estrategias de promoción del Bilingüismo (220103400)</v>
          </cell>
          <cell r="R163">
            <v>0</v>
          </cell>
          <cell r="S163" t="str">
            <v>Número</v>
          </cell>
          <cell r="T163">
            <v>16000</v>
          </cell>
          <cell r="U163">
            <v>0</v>
          </cell>
          <cell r="V163">
            <v>0</v>
          </cell>
          <cell r="W163">
            <v>6000</v>
          </cell>
          <cell r="X163">
            <v>0.375</v>
          </cell>
          <cell r="Y163">
            <v>5000</v>
          </cell>
          <cell r="Z163">
            <v>0.3125</v>
          </cell>
          <cell r="AA163">
            <v>5000</v>
          </cell>
          <cell r="AB163">
            <v>0.3125</v>
          </cell>
          <cell r="AC163" t="str">
            <v>Acumulativa</v>
          </cell>
          <cell r="AD163" t="str">
            <v>4, 10</v>
          </cell>
          <cell r="BL163" t="str">
            <v>Secretaría de Educación</v>
          </cell>
        </row>
        <row r="164">
          <cell r="A164">
            <v>156</v>
          </cell>
          <cell r="B164" t="str">
            <v>LE-1</v>
          </cell>
          <cell r="C164" t="str">
            <v>Territorio seguro que integra</v>
          </cell>
          <cell r="D164" t="str">
            <v>Educación</v>
          </cell>
          <cell r="E164">
            <v>22</v>
          </cell>
          <cell r="F164" t="str">
            <v>Disminuir la Pobreza multidimensional 10,2%</v>
          </cell>
          <cell r="G164" t="str">
            <v>Reducir a 6% la tasa de deserción intra - anual en educación básica secundaria</v>
          </cell>
          <cell r="H164" t="str">
            <v>00000011</v>
          </cell>
          <cell r="I164" t="str">
            <v>Tasa de deserción intra - anual en educación básica secundaria</v>
          </cell>
          <cell r="J164">
            <v>7.6300000000000007E-2</v>
          </cell>
          <cell r="K164">
            <v>0.06</v>
          </cell>
          <cell r="L164" t="str">
            <v>2201</v>
          </cell>
          <cell r="M164" t="str">
            <v>Calidad, cobertura y fortalecimiento de la educación inicial, prescolar, básica y media (2201).</v>
          </cell>
          <cell r="N164" t="str">
            <v>2201084</v>
          </cell>
          <cell r="O164" t="str">
            <v>Garantizar el apoyo pedagógico a 121 sedes educativas oficiales para la oferta general, bilingüe, bicultural e inclusiva con servicio de interpretación, para preescolar, básica y media</v>
          </cell>
          <cell r="P164">
            <v>220108400</v>
          </cell>
          <cell r="Q164" t="str">
            <v>Sedes educativas con apoyo pedagógico para la oferta de educación inclusiva para preescolar, básica y media (220108400)</v>
          </cell>
          <cell r="R164">
            <v>121</v>
          </cell>
          <cell r="S164" t="str">
            <v>Número</v>
          </cell>
          <cell r="T164">
            <v>121</v>
          </cell>
          <cell r="U164">
            <v>121</v>
          </cell>
          <cell r="V164">
            <v>0.25</v>
          </cell>
          <cell r="W164">
            <v>121</v>
          </cell>
          <cell r="X164">
            <v>0.25</v>
          </cell>
          <cell r="Y164">
            <v>121</v>
          </cell>
          <cell r="Z164">
            <v>0.25</v>
          </cell>
          <cell r="AA164">
            <v>121</v>
          </cell>
          <cell r="AB164">
            <v>0.25</v>
          </cell>
          <cell r="AC164" t="str">
            <v>No Acumulativa</v>
          </cell>
          <cell r="AD164" t="str">
            <v>4, 10</v>
          </cell>
          <cell r="BL164" t="str">
            <v>Secretaría de Educación</v>
          </cell>
        </row>
        <row r="168">
          <cell r="A168">
            <v>160</v>
          </cell>
          <cell r="B168" t="str">
            <v>LE-1</v>
          </cell>
          <cell r="C168" t="str">
            <v>Territorio seguro que integra</v>
          </cell>
          <cell r="D168" t="str">
            <v>Educación</v>
          </cell>
          <cell r="E168">
            <v>22</v>
          </cell>
          <cell r="F168" t="str">
            <v>Disminuir la Pobreza multidimensional 10,2%</v>
          </cell>
          <cell r="G168" t="str">
            <v>Reducir a 6% la tasa de deserción intra - anual en educación básica secundaria</v>
          </cell>
          <cell r="H168" t="str">
            <v>00000011</v>
          </cell>
          <cell r="I168" t="str">
            <v>Tasa de deserción intra - anual en educación básica secundaria</v>
          </cell>
          <cell r="J168">
            <v>7.6300000000000007E-2</v>
          </cell>
          <cell r="K168">
            <v>0.06</v>
          </cell>
          <cell r="L168" t="str">
            <v>2201</v>
          </cell>
          <cell r="M168" t="str">
            <v>Calidad, cobertura y fortalecimiento de la educación inicial, prescolar, básica y media (2201).</v>
          </cell>
          <cell r="N168" t="str">
            <v>2201029</v>
          </cell>
          <cell r="O168" t="str">
            <v>Beneficiar 4.000 estudiantes de instituciones educativas oficiales con transporte escolar</v>
          </cell>
          <cell r="P168">
            <v>220102900</v>
          </cell>
          <cell r="Q168" t="str">
            <v>Beneficiarios de transporte escolar (220102900)</v>
          </cell>
          <cell r="R168">
            <v>3447</v>
          </cell>
          <cell r="S168" t="str">
            <v>Número</v>
          </cell>
          <cell r="T168">
            <v>4000</v>
          </cell>
          <cell r="U168">
            <v>4000</v>
          </cell>
          <cell r="V168">
            <v>0.25</v>
          </cell>
          <cell r="W168">
            <v>4000</v>
          </cell>
          <cell r="X168">
            <v>0.25</v>
          </cell>
          <cell r="Y168">
            <v>4000</v>
          </cell>
          <cell r="Z168">
            <v>0.25</v>
          </cell>
          <cell r="AA168">
            <v>4000</v>
          </cell>
          <cell r="AB168">
            <v>0.25</v>
          </cell>
          <cell r="AC168" t="str">
            <v>No Acumulativa</v>
          </cell>
          <cell r="AD168" t="str">
            <v>4, 10</v>
          </cell>
          <cell r="BL168" t="str">
            <v>Secretaría de Educación</v>
          </cell>
        </row>
        <row r="169">
          <cell r="A169">
            <v>161</v>
          </cell>
          <cell r="B169" t="str">
            <v>LE-1</v>
          </cell>
          <cell r="C169" t="str">
            <v>Territorio seguro que integra</v>
          </cell>
          <cell r="D169" t="str">
            <v>Educación</v>
          </cell>
          <cell r="E169">
            <v>22</v>
          </cell>
          <cell r="F169" t="str">
            <v>Disminuir la Pobreza multidimensional 10,2%</v>
          </cell>
          <cell r="G169" t="str">
            <v>Reducir a 6% la tasa de deserción intra - anual en educación básica secundaria</v>
          </cell>
          <cell r="H169" t="str">
            <v>00000011</v>
          </cell>
          <cell r="I169" t="str">
            <v>Tasa de deserción intra - anual en educación básica secundaria</v>
          </cell>
          <cell r="J169">
            <v>7.6300000000000007E-2</v>
          </cell>
          <cell r="K169">
            <v>0.06</v>
          </cell>
          <cell r="L169" t="str">
            <v>2201</v>
          </cell>
          <cell r="M169" t="str">
            <v>Calidad, cobertura y fortalecimiento de la educación inicial, prescolar, básica y media (2201).</v>
          </cell>
          <cell r="N169" t="str">
            <v>2201079</v>
          </cell>
          <cell r="O169" t="str">
            <v>Beneficiar 40.000 estudiantes con el Programa de Alimentación Escolar - PAE</v>
          </cell>
          <cell r="P169">
            <v>220107900</v>
          </cell>
          <cell r="Q169" t="str">
            <v>Estudiantes beneficiados del programa de alimentación escolar (220107900)</v>
          </cell>
          <cell r="R169">
            <v>35757</v>
          </cell>
          <cell r="S169" t="str">
            <v>Número</v>
          </cell>
          <cell r="T169">
            <v>40000</v>
          </cell>
          <cell r="U169">
            <v>40000</v>
          </cell>
          <cell r="V169">
            <v>0.25</v>
          </cell>
          <cell r="W169">
            <v>40000</v>
          </cell>
          <cell r="X169">
            <v>0.25</v>
          </cell>
          <cell r="Y169">
            <v>40000</v>
          </cell>
          <cell r="Z169">
            <v>0.25</v>
          </cell>
          <cell r="AA169">
            <v>40000</v>
          </cell>
          <cell r="AB169">
            <v>0.25</v>
          </cell>
          <cell r="AC169" t="str">
            <v>No Acumulativa</v>
          </cell>
          <cell r="AD169" t="str">
            <v>4, 10</v>
          </cell>
          <cell r="BL169" t="str">
            <v>Secretaría de Educación</v>
          </cell>
        </row>
        <row r="172">
          <cell r="A172">
            <v>164</v>
          </cell>
          <cell r="B172" t="str">
            <v>LE-1</v>
          </cell>
          <cell r="C172" t="str">
            <v>Territorio seguro que integra</v>
          </cell>
          <cell r="D172" t="str">
            <v>Educación</v>
          </cell>
          <cell r="E172">
            <v>22</v>
          </cell>
          <cell r="F172" t="str">
            <v>Disminuir la Pobreza multidimensional 10,2%</v>
          </cell>
          <cell r="G172" t="str">
            <v>Aumentar a 91% la tasa de cobertura neta en educación básica secundaria.</v>
          </cell>
          <cell r="H172" t="str">
            <v>040010009</v>
          </cell>
          <cell r="I172" t="str">
            <v>Tasa de cobertura neta en educación secundaria</v>
          </cell>
          <cell r="J172">
            <v>0.90259999999999996</v>
          </cell>
          <cell r="K172">
            <v>0.91</v>
          </cell>
          <cell r="L172" t="str">
            <v>2201</v>
          </cell>
          <cell r="M172" t="str">
            <v>Calidad, cobertura y fortalecimiento de la educación inicial, prescolar, básica y media (2201).</v>
          </cell>
          <cell r="N172" t="str">
            <v>2201062</v>
          </cell>
          <cell r="O172" t="str">
            <v>Mantener 118 sedes Educativas Oficiales con acciones de revisión periódicas y seguimiento constante a los tanques de almacenamiento de agua, plantas de potabilización y/o pozos sépticos..</v>
          </cell>
          <cell r="P172">
            <v>220106200</v>
          </cell>
          <cell r="Q172" t="str">
            <v>Sedes mantenidas (220106200)</v>
          </cell>
          <cell r="R172">
            <v>0</v>
          </cell>
          <cell r="S172" t="str">
            <v>Número</v>
          </cell>
          <cell r="T172">
            <v>118</v>
          </cell>
          <cell r="U172">
            <v>0</v>
          </cell>
          <cell r="V172">
            <v>0.25</v>
          </cell>
          <cell r="W172">
            <v>118</v>
          </cell>
          <cell r="X172">
            <v>0.25</v>
          </cell>
          <cell r="Y172">
            <v>118</v>
          </cell>
          <cell r="Z172">
            <v>0.25</v>
          </cell>
          <cell r="AA172">
            <v>118</v>
          </cell>
          <cell r="AB172">
            <v>0.25</v>
          </cell>
          <cell r="AC172" t="str">
            <v>No Acumulativa</v>
          </cell>
          <cell r="AD172" t="str">
            <v>4, 10</v>
          </cell>
          <cell r="BL172" t="str">
            <v>Secretaría de Educación</v>
          </cell>
        </row>
        <row r="177">
          <cell r="A177">
            <v>169</v>
          </cell>
          <cell r="B177" t="str">
            <v>LE-1</v>
          </cell>
          <cell r="C177" t="str">
            <v>Territorio seguro que integra</v>
          </cell>
          <cell r="D177" t="str">
            <v>Educación</v>
          </cell>
          <cell r="E177">
            <v>22</v>
          </cell>
          <cell r="F177" t="str">
            <v>Disminuir la Pobreza multidimensional 10,2%</v>
          </cell>
          <cell r="G177" t="str">
            <v>Aumentar a 91% la tasa de cobertura neta en educación básica secundaria.</v>
          </cell>
          <cell r="H177" t="str">
            <v>040010009</v>
          </cell>
          <cell r="I177" t="str">
            <v>Tasa de cobertura neta en educación secundaria</v>
          </cell>
          <cell r="J177">
            <v>0.90259999999999996</v>
          </cell>
          <cell r="K177">
            <v>0.91</v>
          </cell>
          <cell r="L177" t="str">
            <v>2201</v>
          </cell>
          <cell r="M177" t="str">
            <v>Calidad, cobertura y fortalecimiento de la educación inicial, prescolar, básica y media (2201).</v>
          </cell>
          <cell r="N177" t="str">
            <v>2201071</v>
          </cell>
          <cell r="O177" t="str">
            <v>Mantener 45 Instituciones educativas oficiales en operación con planta de personal directivo docente, docente y administrativo, aseo, arrendamiento, vigilancia y/o servicios públicos.</v>
          </cell>
          <cell r="P177">
            <v>220107100</v>
          </cell>
          <cell r="Q177" t="str">
            <v>Establecimientos educativos en operación (220107100)</v>
          </cell>
          <cell r="R177">
            <v>45</v>
          </cell>
          <cell r="S177" t="str">
            <v>Número</v>
          </cell>
          <cell r="T177">
            <v>45</v>
          </cell>
          <cell r="U177">
            <v>45</v>
          </cell>
          <cell r="V177">
            <v>0.25</v>
          </cell>
          <cell r="W177">
            <v>45</v>
          </cell>
          <cell r="X177">
            <v>0.25</v>
          </cell>
          <cell r="Y177">
            <v>45</v>
          </cell>
          <cell r="Z177">
            <v>0.25</v>
          </cell>
          <cell r="AA177">
            <v>45</v>
          </cell>
          <cell r="AB177">
            <v>0.25</v>
          </cell>
          <cell r="AC177" t="str">
            <v>No Acumulativa</v>
          </cell>
          <cell r="AD177" t="str">
            <v>4, 10</v>
          </cell>
          <cell r="BL177" t="str">
            <v>Secretaría de Educación</v>
          </cell>
        </row>
        <row r="181">
          <cell r="A181">
            <v>173</v>
          </cell>
          <cell r="B181" t="str">
            <v>LE-1</v>
          </cell>
          <cell r="C181" t="str">
            <v>Territorio seguro que integra</v>
          </cell>
          <cell r="D181" t="str">
            <v>Educación</v>
          </cell>
          <cell r="E181">
            <v>22</v>
          </cell>
          <cell r="F181" t="str">
            <v>Disminuir la Pobreza multidimensional 10,2%</v>
          </cell>
          <cell r="G181" t="str">
            <v>Aumentar a 91% la tasa de cobertura neta en educación básica secundaria.</v>
          </cell>
          <cell r="H181" t="str">
            <v>040010009</v>
          </cell>
          <cell r="I181" t="str">
            <v>Tasa de cobertura neta en educación secundaria</v>
          </cell>
          <cell r="J181">
            <v>0.90259999999999996</v>
          </cell>
          <cell r="K181">
            <v>0.91</v>
          </cell>
          <cell r="L181" t="str">
            <v>2201</v>
          </cell>
          <cell r="M181" t="str">
            <v>Calidad, cobertura y fortalecimiento de la educación inicial, prescolar, básica y media (2201).</v>
          </cell>
          <cell r="N181" t="str">
            <v>2201050</v>
          </cell>
          <cell r="O181" t="str">
            <v>Beneficiar 72.000 estudiantes de instituciones educativas oficiales con acceso a contenidos web en el establecimiento educativo mediante servicio de conectividad.</v>
          </cell>
          <cell r="P181">
            <v>220105000</v>
          </cell>
          <cell r="Q181" t="str">
            <v>Estudiantes con acceso a contenidos web en el establecimiento educativo (220105000)</v>
          </cell>
          <cell r="R181">
            <v>945</v>
          </cell>
          <cell r="S181" t="str">
            <v>Número</v>
          </cell>
          <cell r="T181">
            <v>72000</v>
          </cell>
          <cell r="U181">
            <v>72000</v>
          </cell>
          <cell r="V181">
            <v>0.25</v>
          </cell>
          <cell r="W181">
            <v>72000</v>
          </cell>
          <cell r="X181">
            <v>0.25</v>
          </cell>
          <cell r="Y181">
            <v>72000</v>
          </cell>
          <cell r="Z181">
            <v>0.25</v>
          </cell>
          <cell r="AA181">
            <v>72000</v>
          </cell>
          <cell r="AB181">
            <v>0.25</v>
          </cell>
          <cell r="AC181" t="str">
            <v>No Acumulativa</v>
          </cell>
          <cell r="AD181" t="str">
            <v>4, 10</v>
          </cell>
          <cell r="BL181" t="str">
            <v>Secretaría de Educación</v>
          </cell>
        </row>
        <row r="199">
          <cell r="A199">
            <v>191</v>
          </cell>
          <cell r="B199" t="str">
            <v>LE-1</v>
          </cell>
          <cell r="C199" t="str">
            <v>Territorio seguro que integra</v>
          </cell>
          <cell r="D199" t="str">
            <v>Salud y protección social</v>
          </cell>
          <cell r="E199">
            <v>19</v>
          </cell>
          <cell r="F199" t="str">
            <v>Disminuir la Pobreza multidimensional 10,2%</v>
          </cell>
          <cell r="G199" t="str">
            <v>Disminuir a 3,7 la Tasa de mortalidad (x cada 1.000 habitantes)</v>
          </cell>
          <cell r="H199" t="str">
            <v>050020001</v>
          </cell>
          <cell r="I199" t="str">
            <v>Tasa de mortalidad (x cada 1.000 habitantes)</v>
          </cell>
          <cell r="J199">
            <v>4.0999999999999996</v>
          </cell>
          <cell r="K199">
            <v>3.7</v>
          </cell>
          <cell r="L199" t="str">
            <v>1905</v>
          </cell>
          <cell r="M199" t="str">
            <v>Salud pública (1905)</v>
          </cell>
          <cell r="N199" t="str">
            <v>1905024</v>
          </cell>
          <cell r="O199" t="str">
            <v xml:space="preserve">Implementar 4 campañas de gestión del riesgo para abordar situaciones de salud relacionadas con condiciones ambientales </v>
          </cell>
          <cell r="P199">
            <v>190502400</v>
          </cell>
          <cell r="Q199" t="str">
            <v>Campañas de gestión del riesgo para abordar situaciones de salud relacionadas con condiciones ambientales implementadas (190502400)</v>
          </cell>
          <cell r="R199">
            <v>1</v>
          </cell>
          <cell r="S199" t="str">
            <v>Número</v>
          </cell>
          <cell r="T199">
            <v>4</v>
          </cell>
          <cell r="U199">
            <v>1</v>
          </cell>
          <cell r="V199">
            <v>0.25</v>
          </cell>
          <cell r="W199">
            <v>1</v>
          </cell>
          <cell r="X199">
            <v>0.25</v>
          </cell>
          <cell r="Y199">
            <v>1</v>
          </cell>
          <cell r="Z199">
            <v>0.25</v>
          </cell>
          <cell r="AA199">
            <v>1</v>
          </cell>
          <cell r="AB199">
            <v>0.25</v>
          </cell>
          <cell r="AC199" t="str">
            <v>Acumulativa</v>
          </cell>
          <cell r="AD199">
            <v>3</v>
          </cell>
          <cell r="BL199" t="str">
            <v>Secretaría de Salud y Ambiente</v>
          </cell>
        </row>
        <row r="212">
          <cell r="A212">
            <v>204</v>
          </cell>
          <cell r="B212" t="str">
            <v>LE-1</v>
          </cell>
          <cell r="C212" t="str">
            <v>Territorio seguro que integra</v>
          </cell>
          <cell r="D212" t="str">
            <v>Inclusión social y reconciliación</v>
          </cell>
          <cell r="E212">
            <v>41</v>
          </cell>
          <cell r="F212" t="str">
            <v>Disminuir la Pobreza multidimensional 10,2%</v>
          </cell>
          <cell r="G212" t="str">
            <v>Disminuir la Pobreza multidimensional al 10,2%</v>
          </cell>
          <cell r="H212" t="str">
            <v>140010004</v>
          </cell>
          <cell r="I212" t="str">
            <v>Índice de pobreza multidimensional - IPM</v>
          </cell>
          <cell r="J212">
            <v>45336</v>
          </cell>
          <cell r="K212">
            <v>10.199999999999999</v>
          </cell>
          <cell r="L212" t="str">
            <v>4104</v>
          </cell>
          <cell r="M212" t="str">
            <v>Atención integral de población en situación permanente de desprotección social y/o familiar (4104)</v>
          </cell>
          <cell r="N212" t="str">
            <v>4104026</v>
          </cell>
          <cell r="O212" t="str">
            <v>Brindar servicio de gestión de oferta social dirigido a 500 personas a través de la implementación de una (1) estrategia de Red de Apoyo comunitario que promuevan la integración del habitante de calle en la sociedad</v>
          </cell>
          <cell r="P212">
            <v>410402600</v>
          </cell>
          <cell r="Q212" t="str">
            <v>Personas atendidas con oferta institucional. (410402600)</v>
          </cell>
          <cell r="R212">
            <v>0</v>
          </cell>
          <cell r="S212" t="str">
            <v xml:space="preserve">Número </v>
          </cell>
          <cell r="T212">
            <v>500</v>
          </cell>
          <cell r="U212">
            <v>500</v>
          </cell>
          <cell r="V212">
            <v>0.25</v>
          </cell>
          <cell r="W212">
            <v>500</v>
          </cell>
          <cell r="X212">
            <v>0.25</v>
          </cell>
          <cell r="Y212">
            <v>500</v>
          </cell>
          <cell r="Z212">
            <v>0.25</v>
          </cell>
          <cell r="AA212">
            <v>500</v>
          </cell>
          <cell r="AB212">
            <v>0.25</v>
          </cell>
          <cell r="AC212" t="str">
            <v>No Acumulativa</v>
          </cell>
          <cell r="AD212">
            <v>10</v>
          </cell>
          <cell r="BL212" t="str">
            <v>Secretaría de Desarrollo Social</v>
          </cell>
        </row>
        <row r="213">
          <cell r="A213">
            <v>205</v>
          </cell>
          <cell r="B213" t="str">
            <v>LE-1</v>
          </cell>
          <cell r="C213" t="str">
            <v>Territorio seguro que integra</v>
          </cell>
          <cell r="D213" t="str">
            <v>Inclusión social y reconciliación</v>
          </cell>
          <cell r="E213">
            <v>41</v>
          </cell>
          <cell r="F213" t="str">
            <v>Disminuir la Pobreza multidimensional 10,2%</v>
          </cell>
          <cell r="G213" t="str">
            <v>Disminuir la Pobreza multidimensional al 10,2%</v>
          </cell>
          <cell r="H213" t="str">
            <v>140010004</v>
          </cell>
          <cell r="I213" t="str">
            <v>Índice de pobreza multidimensional - IPM</v>
          </cell>
          <cell r="J213">
            <v>45336</v>
          </cell>
          <cell r="K213">
            <v>10.199999999999999</v>
          </cell>
          <cell r="L213" t="str">
            <v>4104</v>
          </cell>
          <cell r="M213" t="str">
            <v>Atención integral de población en situación permanente de desprotección social y/o familiar (4104)</v>
          </cell>
          <cell r="N213" t="str">
            <v>4104027</v>
          </cell>
          <cell r="O213" t="str">
            <v>Mantener el servicio de atención a 500 personas en habitanza de calle bajo servicios integrales que promueven su inclusión y mejoramiento de su calidad de vida, garantizando la promoción de los derechos</v>
          </cell>
          <cell r="P213">
            <v>410402700</v>
          </cell>
          <cell r="Q213" t="str">
            <v>Personas atendidas con servicios integrales 
  (410402700)</v>
          </cell>
          <cell r="R213">
            <v>284</v>
          </cell>
          <cell r="S213" t="str">
            <v xml:space="preserve">Número </v>
          </cell>
          <cell r="T213">
            <v>500</v>
          </cell>
          <cell r="U213">
            <v>500</v>
          </cell>
          <cell r="V213">
            <v>0.25</v>
          </cell>
          <cell r="W213">
            <v>500</v>
          </cell>
          <cell r="X213">
            <v>0.25</v>
          </cell>
          <cell r="Y213">
            <v>500</v>
          </cell>
          <cell r="Z213">
            <v>0.25</v>
          </cell>
          <cell r="AA213">
            <v>500</v>
          </cell>
          <cell r="AB213">
            <v>0.25</v>
          </cell>
          <cell r="AC213" t="str">
            <v>No Acumulativa</v>
          </cell>
          <cell r="AD213">
            <v>10</v>
          </cell>
          <cell r="BL213" t="str">
            <v>Secretaría de Desarrollo Social</v>
          </cell>
        </row>
        <row r="215">
          <cell r="A215">
            <v>207</v>
          </cell>
          <cell r="B215" t="str">
            <v>LE-1</v>
          </cell>
          <cell r="C215" t="str">
            <v>Territorio seguro que integra</v>
          </cell>
          <cell r="D215" t="str">
            <v>Inclusión social y reconciliación</v>
          </cell>
          <cell r="E215">
            <v>41</v>
          </cell>
          <cell r="F215" t="str">
            <v>Disminuir la Pobreza multidimensional 10,2%</v>
          </cell>
          <cell r="G215" t="str">
            <v>Disminuir 10% la tasa  de violencia contra las mujeres</v>
          </cell>
          <cell r="H215" t="str">
            <v>000000111</v>
          </cell>
          <cell r="I215" t="str">
            <v>Tasa de violencia contra mujeres</v>
          </cell>
          <cell r="J215">
            <v>821</v>
          </cell>
          <cell r="K215">
            <v>738</v>
          </cell>
          <cell r="L215" t="str">
            <v>4103</v>
          </cell>
          <cell r="M215" t="str">
            <v>Inclusión social y productiva para la población en situación de vulnerabilidad (4103)</v>
          </cell>
          <cell r="N215" t="str">
            <v>4103052</v>
          </cell>
          <cell r="O215" t="str">
            <v>Beneficiar a 4.800 mujeres con estrategias comunitarias preventivas que integren componentes psicosocial, jurídico y vocacional en el marco de la
oferta institucional del Centro Integral de la mujer.</v>
          </cell>
          <cell r="P215">
            <v>410305200</v>
          </cell>
          <cell r="Q215" t="str">
            <v>Beneficiarios potenciales para quienes se gestiona la oferta social
  (410305200)</v>
          </cell>
          <cell r="R215">
            <v>2400</v>
          </cell>
          <cell r="S215" t="str">
            <v xml:space="preserve">Número </v>
          </cell>
          <cell r="T215">
            <v>4800</v>
          </cell>
          <cell r="U215">
            <v>1200</v>
          </cell>
          <cell r="V215">
            <v>0.25</v>
          </cell>
          <cell r="W215">
            <v>1200</v>
          </cell>
          <cell r="X215">
            <v>0.25</v>
          </cell>
          <cell r="Y215">
            <v>1200</v>
          </cell>
          <cell r="Z215">
            <v>0.25</v>
          </cell>
          <cell r="AA215">
            <v>1200</v>
          </cell>
          <cell r="AB215">
            <v>0.25</v>
          </cell>
          <cell r="AC215" t="str">
            <v>Acumulativa</v>
          </cell>
          <cell r="AD215" t="str">
            <v>5
10</v>
          </cell>
          <cell r="BL215" t="str">
            <v>Secretaría de Desarrollo Social</v>
          </cell>
        </row>
        <row r="216">
          <cell r="A216">
            <v>208</v>
          </cell>
          <cell r="B216" t="str">
            <v>LE-1</v>
          </cell>
          <cell r="C216" t="str">
            <v>Territorio seguro que integra</v>
          </cell>
          <cell r="D216" t="str">
            <v>Gobierno territorial</v>
          </cell>
          <cell r="E216">
            <v>45</v>
          </cell>
          <cell r="F216" t="str">
            <v>Disminuir la Pobreza multidimensional 10,2%</v>
          </cell>
          <cell r="G216" t="str">
            <v>Disminuir 10% la tasa  de violencia contra las mujeres</v>
          </cell>
          <cell r="H216" t="str">
            <v>000000111</v>
          </cell>
          <cell r="I216" t="str">
            <v>Tasa de violencia contra mujeres</v>
          </cell>
          <cell r="J216">
            <v>821</v>
          </cell>
          <cell r="K216">
            <v>738</v>
          </cell>
          <cell r="L216" t="str">
            <v>4502</v>
          </cell>
          <cell r="M216" t="str">
            <v>Fortalecimiento del buen gobierno para el respeto y garantía de los derechos humanos (4502)</v>
          </cell>
          <cell r="N216" t="str">
            <v>4502038</v>
          </cell>
          <cell r="O216" t="str">
            <v>Formular e implementar una (1) estrategia dirigida a mujeres de la zona rural y urbana del municipio de Bucaramanga para la atención de casos de mujeres víctimas de violencia, la formación en liderazgo, política y derechos humanos, y para potencias la red de mujeres emprendedoras BGA.</v>
          </cell>
          <cell r="P216">
            <v>450203800</v>
          </cell>
          <cell r="Q216" t="str">
            <v>Estrategias de
 promoción de la
 garantía de derechos
 implementadas.
 (450203800)</v>
          </cell>
          <cell r="R216">
            <v>0</v>
          </cell>
          <cell r="S216" t="str">
            <v>Número</v>
          </cell>
          <cell r="T216">
            <v>1</v>
          </cell>
          <cell r="U216">
            <v>1</v>
          </cell>
          <cell r="V216">
            <v>0.25</v>
          </cell>
          <cell r="W216">
            <v>1</v>
          </cell>
          <cell r="X216">
            <v>0.25</v>
          </cell>
          <cell r="Y216">
            <v>1</v>
          </cell>
          <cell r="Z216">
            <v>0.25</v>
          </cell>
          <cell r="AA216">
            <v>1</v>
          </cell>
          <cell r="AB216">
            <v>0.25</v>
          </cell>
          <cell r="AC216" t="str">
            <v>No Acumulativa</v>
          </cell>
          <cell r="AD216" t="str">
            <v>5
10</v>
          </cell>
          <cell r="BL216" t="str">
            <v>Secretaría de Desarrollo Social</v>
          </cell>
        </row>
        <row r="219">
          <cell r="A219">
            <v>211</v>
          </cell>
          <cell r="B219" t="str">
            <v>LE-1</v>
          </cell>
          <cell r="C219" t="str">
            <v>Territorio seguro que integra</v>
          </cell>
          <cell r="D219" t="str">
            <v>Inclusión social y reconciliación</v>
          </cell>
          <cell r="E219">
            <v>41</v>
          </cell>
          <cell r="F219" t="str">
            <v>Disminuir la Pobreza multidimensional 10,2%</v>
          </cell>
          <cell r="G219" t="str">
            <v xml:space="preserve">Aumentar en un 10% los participantes de los servicios sociales correspondientes al Programa de Persona Mayor </v>
          </cell>
          <cell r="H219" t="str">
            <v>000000112</v>
          </cell>
          <cell r="I219" t="str">
            <v xml:space="preserve">Porcentaje de participantes de los servicios sociales correspondientes al Programa de Persona Mayor </v>
          </cell>
          <cell r="J219">
            <v>16120</v>
          </cell>
          <cell r="K219">
            <v>17732</v>
          </cell>
          <cell r="L219" t="str">
            <v>4104</v>
          </cell>
          <cell r="M219" t="str">
            <v>Atención integral de población en situación permanente de desprotección social y/o familiar (4104)</v>
          </cell>
          <cell r="N219" t="str">
            <v>4104008</v>
          </cell>
          <cell r="O219" t="str">
            <v>Atender a 8400 adultos mayores violentados y/o que presentan abandono con atención integral; en salud, recreación y buen uso del tiempo libre mediante espacios culturales, artísticos y recreativos.</v>
          </cell>
          <cell r="P219">
            <v>410400800</v>
          </cell>
          <cell r="Q219" t="str">
            <v>Adultos mayores atendidos con servicios integrales (410400800)</v>
          </cell>
          <cell r="R219">
            <v>7000</v>
          </cell>
          <cell r="S219" t="str">
            <v>Número</v>
          </cell>
          <cell r="T219">
            <v>8400</v>
          </cell>
          <cell r="U219">
            <v>2100</v>
          </cell>
          <cell r="V219">
            <v>0.25</v>
          </cell>
          <cell r="W219">
            <v>8400</v>
          </cell>
          <cell r="X219">
            <v>1</v>
          </cell>
          <cell r="Y219">
            <v>8400</v>
          </cell>
          <cell r="Z219">
            <v>1</v>
          </cell>
          <cell r="AA219">
            <v>8400</v>
          </cell>
          <cell r="AB219">
            <v>1</v>
          </cell>
          <cell r="AC219" t="str">
            <v>No Acumulativa</v>
          </cell>
          <cell r="AD219">
            <v>10</v>
          </cell>
          <cell r="BL219" t="str">
            <v>Secretaría de Desarrollo Social</v>
          </cell>
        </row>
        <row r="220">
          <cell r="A220">
            <v>212</v>
          </cell>
          <cell r="B220" t="str">
            <v>LE-1</v>
          </cell>
          <cell r="C220" t="str">
            <v>Territorio seguro que integra</v>
          </cell>
          <cell r="D220" t="str">
            <v>Inclusión social y reconciliación</v>
          </cell>
          <cell r="E220">
            <v>41</v>
          </cell>
          <cell r="F220" t="str">
            <v>Disminuir la Pobreza multidimensional 10,2%</v>
          </cell>
          <cell r="G220" t="str">
            <v xml:space="preserve">Aumentar en un 10% los participantes de los servicios sociales correspondientes al Programa de Persona Mayor </v>
          </cell>
          <cell r="H220" t="str">
            <v>000000112</v>
          </cell>
          <cell r="I220" t="str">
            <v xml:space="preserve">Porcentaje de participantes de los servicios sociales correspondientes al Programa de Persona Mayor </v>
          </cell>
          <cell r="J220">
            <v>16120</v>
          </cell>
          <cell r="K220">
            <v>17732</v>
          </cell>
          <cell r="L220" t="str">
            <v>4104</v>
          </cell>
          <cell r="M220" t="str">
            <v>Atención integral de población en situación permanente de desprotección social y/o familiar (4104)</v>
          </cell>
          <cell r="N220" t="str">
            <v>4104008</v>
          </cell>
          <cell r="O220" t="str">
            <v>Atender a 940 adultos mayores con servicios integrales en modalidad Centros Vida mediante espacios culturales, artísticos y recreativos.</v>
          </cell>
          <cell r="P220">
            <v>410400800</v>
          </cell>
          <cell r="Q220" t="str">
            <v>Adultos mayores atendidos con servicios integrales (410400800)</v>
          </cell>
          <cell r="R220">
            <v>940</v>
          </cell>
          <cell r="S220" t="str">
            <v>Número</v>
          </cell>
          <cell r="T220">
            <v>940</v>
          </cell>
          <cell r="U220">
            <v>940</v>
          </cell>
          <cell r="V220">
            <v>0.25</v>
          </cell>
          <cell r="W220">
            <v>940</v>
          </cell>
          <cell r="X220">
            <v>0.25</v>
          </cell>
          <cell r="Y220">
            <v>940</v>
          </cell>
          <cell r="Z220">
            <v>0.25</v>
          </cell>
          <cell r="AA220">
            <v>940</v>
          </cell>
          <cell r="AB220">
            <v>0.25</v>
          </cell>
          <cell r="AC220" t="str">
            <v>No Acumulativa</v>
          </cell>
          <cell r="AD220">
            <v>10</v>
          </cell>
          <cell r="BL220" t="str">
            <v>Secretaría de Desarrollo Social</v>
          </cell>
        </row>
        <row r="221">
          <cell r="A221">
            <v>213</v>
          </cell>
          <cell r="B221" t="str">
            <v>LE-1</v>
          </cell>
          <cell r="C221" t="str">
            <v>Territorio seguro que integra</v>
          </cell>
          <cell r="D221" t="str">
            <v>Inclusión social y reconciliación</v>
          </cell>
          <cell r="E221">
            <v>41</v>
          </cell>
          <cell r="F221" t="str">
            <v>Disminuir la Pobreza multidimensional 10,2%</v>
          </cell>
          <cell r="G221" t="str">
            <v xml:space="preserve">Aumentar en un 10% los participantes de los servicios sociales correspondientes al Programa de Persona Mayor </v>
          </cell>
          <cell r="H221" t="str">
            <v>000000112</v>
          </cell>
          <cell r="I221" t="str">
            <v xml:space="preserve">Porcentaje de participantes de los servicios sociales correspondientes al Programa de Persona Mayor </v>
          </cell>
          <cell r="J221">
            <v>16120</v>
          </cell>
          <cell r="K221">
            <v>17732</v>
          </cell>
          <cell r="L221" t="str">
            <v>4104</v>
          </cell>
          <cell r="M221" t="str">
            <v>Atención integral de población en situación permanente de desprotección social y/o familiar (4104)</v>
          </cell>
          <cell r="N221" t="str">
            <v>4104008</v>
          </cell>
          <cell r="O221" t="str">
            <v>Aumentar a 700 la cobertura de personas mayores vinculadas a los procesos de atención integral modalidad Centro Bienestar</v>
          </cell>
          <cell r="P221">
            <v>410400800</v>
          </cell>
          <cell r="Q221" t="str">
            <v>Adultos mayores atendidos con servicios integrales (410400800)</v>
          </cell>
          <cell r="R221">
            <v>670</v>
          </cell>
          <cell r="S221" t="str">
            <v>Número</v>
          </cell>
          <cell r="T221">
            <v>700</v>
          </cell>
          <cell r="U221">
            <v>700</v>
          </cell>
          <cell r="V221">
            <v>0.25</v>
          </cell>
          <cell r="W221">
            <v>700</v>
          </cell>
          <cell r="X221">
            <v>0.25</v>
          </cell>
          <cell r="Y221">
            <v>700</v>
          </cell>
          <cell r="Z221">
            <v>0.25</v>
          </cell>
          <cell r="AA221">
            <v>700</v>
          </cell>
          <cell r="AB221">
            <v>0.25</v>
          </cell>
          <cell r="AC221" t="str">
            <v>No Acumulativa</v>
          </cell>
          <cell r="AD221">
            <v>10</v>
          </cell>
          <cell r="BL221" t="str">
            <v>Secretaría de Desarrollo Social</v>
          </cell>
        </row>
        <row r="222">
          <cell r="A222">
            <v>214</v>
          </cell>
          <cell r="B222" t="str">
            <v>LE-1</v>
          </cell>
          <cell r="C222" t="str">
            <v>Territorio seguro que integra</v>
          </cell>
          <cell r="D222" t="str">
            <v>Inclusión social y reconciliación</v>
          </cell>
          <cell r="E222">
            <v>41</v>
          </cell>
          <cell r="F222" t="str">
            <v>Disminuir la Pobreza multidimensional 10,2%</v>
          </cell>
          <cell r="G222" t="str">
            <v>Disminuir a 109 la tasa de violencia intrafamiliar</v>
          </cell>
          <cell r="H222" t="str">
            <v>060020001</v>
          </cell>
          <cell r="I222" t="str">
            <v>Tasa de violencia intrafamiliar por cada 100.000 habitantes</v>
          </cell>
          <cell r="J222">
            <v>187.8937</v>
          </cell>
          <cell r="K222">
            <v>109.2</v>
          </cell>
          <cell r="L222" t="str">
            <v>4104</v>
          </cell>
          <cell r="M222" t="str">
            <v>Atención integral de población en situación permanente de desprotección social y/o familiar (4104)</v>
          </cell>
          <cell r="N222" t="str">
            <v>4104020</v>
          </cell>
          <cell r="O222" t="str">
            <v>Atender integralmente a 2200 personas con discapacidad del sector urbano y rural en extrema vulnerabilidad</v>
          </cell>
          <cell r="P222">
            <v>410402000</v>
          </cell>
          <cell r="Q222" t="str">
            <v>Personas con discapacidad atendidas con servicios integrales. 
  (410402000)</v>
          </cell>
          <cell r="R222">
            <v>1707</v>
          </cell>
          <cell r="S222" t="str">
            <v xml:space="preserve">Número </v>
          </cell>
          <cell r="T222">
            <v>2200</v>
          </cell>
          <cell r="U222">
            <v>550</v>
          </cell>
          <cell r="V222">
            <v>0.25</v>
          </cell>
          <cell r="W222">
            <v>550</v>
          </cell>
          <cell r="X222">
            <v>0.25</v>
          </cell>
          <cell r="Y222">
            <v>550</v>
          </cell>
          <cell r="Z222">
            <v>0.25</v>
          </cell>
          <cell r="AA222">
            <v>550</v>
          </cell>
          <cell r="AB222">
            <v>0.25</v>
          </cell>
          <cell r="AC222" t="str">
            <v>Acumulativa</v>
          </cell>
          <cell r="AD222">
            <v>10</v>
          </cell>
          <cell r="BL222" t="str">
            <v>Secretaría de Desarrollo Social</v>
          </cell>
        </row>
        <row r="227">
          <cell r="A227">
            <v>219</v>
          </cell>
          <cell r="B227" t="str">
            <v>LE-1</v>
          </cell>
          <cell r="C227" t="str">
            <v>Territorio seguro que integra</v>
          </cell>
          <cell r="D227" t="str">
            <v>Inclusión social y reconciliación</v>
          </cell>
          <cell r="E227">
            <v>41</v>
          </cell>
          <cell r="F227" t="str">
            <v>Disminuir la Pobreza multidimensional 10,2%</v>
          </cell>
          <cell r="G227" t="str">
            <v>Disminuir a 14,44 indice de interrelación de problematicas</v>
          </cell>
          <cell r="H227" t="str">
            <v>60020023</v>
          </cell>
          <cell r="I227" t="str">
            <v>Indice de interrelación de problematicas</v>
          </cell>
          <cell r="J227">
            <v>15.44</v>
          </cell>
          <cell r="K227">
            <v>14.44</v>
          </cell>
          <cell r="L227" t="str">
            <v>4102</v>
          </cell>
          <cell r="M227" t="str">
            <v>Desarrollo integral de la primera infancia a la juventud, y fortalecimiento de las capacidades de las familias de niñas, niños y adolescentes (4102)</v>
          </cell>
          <cell r="N227" t="str">
            <v>4102046</v>
          </cell>
          <cell r="O227" t="str">
            <v>Realizar 12 campañas de promoción  y prevención de los derechos de los niños, niñas, adolescentes y jóvenes y  mecanismos de restablecimiento de derechos.</v>
          </cell>
          <cell r="P227">
            <v>410204600</v>
          </cell>
          <cell r="Q227" t="str">
            <v>Campañas de promoción realizadas (410204600)</v>
          </cell>
          <cell r="R227">
            <v>10</v>
          </cell>
          <cell r="S227" t="str">
            <v>Número</v>
          </cell>
          <cell r="T227">
            <v>12</v>
          </cell>
          <cell r="U227">
            <v>3</v>
          </cell>
          <cell r="V227">
            <v>0.25</v>
          </cell>
          <cell r="W227">
            <v>3</v>
          </cell>
          <cell r="X227">
            <v>0.25</v>
          </cell>
          <cell r="Y227">
            <v>3</v>
          </cell>
          <cell r="Z227">
            <v>0.25</v>
          </cell>
          <cell r="AA227">
            <v>3</v>
          </cell>
          <cell r="AB227">
            <v>0.25</v>
          </cell>
          <cell r="AC227" t="str">
            <v>Acumulativa</v>
          </cell>
          <cell r="AD227">
            <v>10</v>
          </cell>
          <cell r="BL227" t="str">
            <v>Secretaría de Desarrollo Social</v>
          </cell>
        </row>
        <row r="228">
          <cell r="A228">
            <v>220</v>
          </cell>
          <cell r="B228" t="str">
            <v>LE-1</v>
          </cell>
          <cell r="C228" t="str">
            <v>Territorio seguro que integra</v>
          </cell>
          <cell r="D228" t="str">
            <v>Inclusión social y reconciliación</v>
          </cell>
          <cell r="E228">
            <v>41</v>
          </cell>
          <cell r="F228" t="str">
            <v>Disminuir la Pobreza multidimensional 10,2%</v>
          </cell>
          <cell r="G228" t="str">
            <v>Disminuir a 14,44 indice de interrelación de problematicas</v>
          </cell>
          <cell r="H228" t="str">
            <v>60020023</v>
          </cell>
          <cell r="I228" t="str">
            <v>Indice de interrelación de problematicas</v>
          </cell>
          <cell r="J228">
            <v>15.44</v>
          </cell>
          <cell r="K228">
            <v>14.44</v>
          </cell>
          <cell r="L228" t="str">
            <v>4103</v>
          </cell>
          <cell r="M228" t="str">
            <v>Inclusión social y productiva para la población en situación de vulnerabilidad (4103)</v>
          </cell>
          <cell r="N228" t="str">
            <v>4103052</v>
          </cell>
          <cell r="O228" t="str">
            <v>Beneficiar a mil (1000) madres comunitarias y cuidadoras de la infancia a través de una estrategia de fortalecimiento en componentes, pedagógico, comunitario, gestión de redes y de economía de cuidado (bono rosa).</v>
          </cell>
          <cell r="P228">
            <v>410305200</v>
          </cell>
          <cell r="Q228" t="str">
            <v>Beneficiarios potenciales para quienes se gestiona la oferta social
 (410305200)</v>
          </cell>
          <cell r="R228">
            <v>200</v>
          </cell>
          <cell r="S228" t="str">
            <v>Número</v>
          </cell>
          <cell r="T228">
            <v>1000</v>
          </cell>
          <cell r="U228">
            <v>250</v>
          </cell>
          <cell r="V228">
            <v>0.25</v>
          </cell>
          <cell r="W228">
            <v>250</v>
          </cell>
          <cell r="X228">
            <v>0.25</v>
          </cell>
          <cell r="Y228">
            <v>250</v>
          </cell>
          <cell r="Z228">
            <v>0.25</v>
          </cell>
          <cell r="AA228">
            <v>250</v>
          </cell>
          <cell r="AB228">
            <v>0.25</v>
          </cell>
          <cell r="AC228" t="str">
            <v>Acumulativa</v>
          </cell>
          <cell r="AD228">
            <v>10</v>
          </cell>
          <cell r="BL228" t="str">
            <v>Secretaría de Desarrollo Social</v>
          </cell>
        </row>
        <row r="229">
          <cell r="A229">
            <v>221</v>
          </cell>
          <cell r="B229" t="str">
            <v>LE-1</v>
          </cell>
          <cell r="C229" t="str">
            <v>Territorio seguro que integra</v>
          </cell>
          <cell r="D229" t="str">
            <v>Inclusión social y reconciliación</v>
          </cell>
          <cell r="E229">
            <v>41</v>
          </cell>
          <cell r="F229" t="str">
            <v>Disminuir la Pobreza multidimensional 10,2%</v>
          </cell>
          <cell r="G229" t="str">
            <v>Disminuir a 14,44 indice de interrelación de problematicas</v>
          </cell>
          <cell r="H229" t="str">
            <v>60020023</v>
          </cell>
          <cell r="I229" t="str">
            <v>Indice de interrelación de problematicas</v>
          </cell>
          <cell r="J229">
            <v>15.44</v>
          </cell>
          <cell r="K229">
            <v>14.44</v>
          </cell>
          <cell r="L229" t="str">
            <v>4102</v>
          </cell>
          <cell r="M229" t="str">
            <v>Desarrollo integral de la primera infancia a la juventud, y fortalecimiento de las capacidades de las familias de niñas, niños y adolescentes (4102)</v>
          </cell>
          <cell r="N229" t="str">
            <v>4102052</v>
          </cell>
          <cell r="O229" t="str">
            <v>Beneficiar a 70.000 niños, niñas, adolescentes con espacios culturales, artísticos, recreativos y de juego.</v>
          </cell>
          <cell r="P229">
            <v>410205200</v>
          </cell>
          <cell r="Q229" t="str">
            <v>Niños, niñas, adolescentes y jóvenes beneficiados (410205200)</v>
          </cell>
          <cell r="R229">
            <v>65000</v>
          </cell>
          <cell r="S229" t="str">
            <v>Número</v>
          </cell>
          <cell r="T229">
            <v>70000</v>
          </cell>
          <cell r="U229">
            <v>17500</v>
          </cell>
          <cell r="V229">
            <v>0.25</v>
          </cell>
          <cell r="W229">
            <v>17500</v>
          </cell>
          <cell r="X229">
            <v>0.25</v>
          </cell>
          <cell r="Y229">
            <v>17500</v>
          </cell>
          <cell r="Z229">
            <v>0.25</v>
          </cell>
          <cell r="AA229">
            <v>17500</v>
          </cell>
          <cell r="AB229">
            <v>0.25</v>
          </cell>
          <cell r="AC229" t="str">
            <v>Acumulativa</v>
          </cell>
          <cell r="AD229">
            <v>10</v>
          </cell>
          <cell r="BL229" t="str">
            <v>Secretaría de Desarrollo Social</v>
          </cell>
        </row>
        <row r="230">
          <cell r="A230">
            <v>222</v>
          </cell>
          <cell r="B230" t="str">
            <v>LE-1</v>
          </cell>
          <cell r="C230" t="str">
            <v>Territorio seguro que integra</v>
          </cell>
          <cell r="D230" t="str">
            <v>Inclusión social y reconciliación</v>
          </cell>
          <cell r="E230">
            <v>41</v>
          </cell>
          <cell r="F230" t="str">
            <v>Disminuir la Pobreza multidimensional 10,2%</v>
          </cell>
          <cell r="G230" t="str">
            <v>Disminuir a 14,44 indice de interrelación de problematicas</v>
          </cell>
          <cell r="H230" t="str">
            <v>60020023</v>
          </cell>
          <cell r="I230" t="str">
            <v>Indice de interrelación de problematicas</v>
          </cell>
          <cell r="J230">
            <v>15.44</v>
          </cell>
          <cell r="K230">
            <v>14.44</v>
          </cell>
          <cell r="L230" t="str">
            <v>4102</v>
          </cell>
          <cell r="M230" t="str">
            <v>Desarrollo integral de la primera infancia a la juventud, y fortalecimiento de las capacidades de las familias de niñas, niños y adolescentes (4102)</v>
          </cell>
          <cell r="N230" t="str">
            <v>4102046</v>
          </cell>
          <cell r="O230" t="str">
            <v>Realizar 4 campañas de promoción en homenaje a la niñez para la visibilización de los derechos de la infancia y la promoción del derecho al juego. niños y niñas</v>
          </cell>
          <cell r="P230">
            <v>410204600</v>
          </cell>
          <cell r="Q230" t="str">
            <v>Campañas de promoción realizadas (410204600)</v>
          </cell>
          <cell r="R230">
            <v>4</v>
          </cell>
          <cell r="S230" t="str">
            <v>Número</v>
          </cell>
          <cell r="T230">
            <v>4</v>
          </cell>
          <cell r="U230">
            <v>1</v>
          </cell>
          <cell r="V230">
            <v>0.25</v>
          </cell>
          <cell r="W230">
            <v>1</v>
          </cell>
          <cell r="X230">
            <v>0.25</v>
          </cell>
          <cell r="Y230">
            <v>1</v>
          </cell>
          <cell r="Z230">
            <v>0.25</v>
          </cell>
          <cell r="AA230">
            <v>1</v>
          </cell>
          <cell r="AB230">
            <v>0.25</v>
          </cell>
          <cell r="AC230" t="str">
            <v>Acumulativa</v>
          </cell>
          <cell r="AD230">
            <v>10</v>
          </cell>
          <cell r="BL230" t="str">
            <v>Secretaría de Desarrollo Social</v>
          </cell>
        </row>
        <row r="231">
          <cell r="A231">
            <v>223</v>
          </cell>
          <cell r="B231" t="str">
            <v>LE-1</v>
          </cell>
          <cell r="C231" t="str">
            <v>Territorio seguro que integra</v>
          </cell>
          <cell r="D231" t="str">
            <v>Gobierno territorial</v>
          </cell>
          <cell r="E231">
            <v>45</v>
          </cell>
          <cell r="F231" t="str">
            <v>Disminuir la Pobreza multidimensional 10,2%</v>
          </cell>
          <cell r="G231" t="str">
            <v>Disminuir a 109 la tasa de violencia intrafamiliar</v>
          </cell>
          <cell r="H231" t="str">
            <v>060020001</v>
          </cell>
          <cell r="I231" t="str">
            <v>Tasa de violencia intrafamiliar por cada 100.000 habitantes</v>
          </cell>
          <cell r="J231">
            <v>188</v>
          </cell>
          <cell r="K231">
            <v>109</v>
          </cell>
          <cell r="L231" t="str">
            <v>4502</v>
          </cell>
          <cell r="M231" t="str">
            <v>Fortalecimiento del buen gobierno para el respeto y garantía de los derechos humanos (4502)</v>
          </cell>
          <cell r="N231" t="str">
            <v>4502038</v>
          </cell>
          <cell r="O231" t="str">
            <v>Formular e Implementar (1) estrategia que contiene la ruta de atención integral a población vulnerable con difícil acceso a la oferta institucional en los centros de atención.</v>
          </cell>
          <cell r="P231">
            <v>450203800</v>
          </cell>
          <cell r="Q231" t="str">
            <v>Estrategias de promoción de la garantía de derechos implementadas (450203800)</v>
          </cell>
          <cell r="R231">
            <v>0</v>
          </cell>
          <cell r="S231" t="str">
            <v>Número</v>
          </cell>
          <cell r="T231">
            <v>1</v>
          </cell>
          <cell r="U231">
            <v>1</v>
          </cell>
          <cell r="V231">
            <v>0.25</v>
          </cell>
          <cell r="W231">
            <v>1</v>
          </cell>
          <cell r="X231">
            <v>0.25</v>
          </cell>
          <cell r="Y231">
            <v>1</v>
          </cell>
          <cell r="Z231">
            <v>0.25</v>
          </cell>
          <cell r="AA231">
            <v>1</v>
          </cell>
          <cell r="AB231">
            <v>0.25</v>
          </cell>
          <cell r="AC231" t="str">
            <v>No Acumulativa</v>
          </cell>
          <cell r="AD231">
            <v>10</v>
          </cell>
          <cell r="BL231" t="str">
            <v>Secretaría de Desarrollo Social</v>
          </cell>
        </row>
        <row r="242">
          <cell r="A242">
            <v>234</v>
          </cell>
          <cell r="B242" t="str">
            <v>LE-4</v>
          </cell>
          <cell r="C242" t="str">
            <v>Territorio seguro que genera valor</v>
          </cell>
          <cell r="D242" t="str">
            <v>Gobierno territorial</v>
          </cell>
          <cell r="E242">
            <v>45</v>
          </cell>
          <cell r="F242" t="str">
            <v>Mejorar el Índice de desempeño Institucional en 95 puntos</v>
          </cell>
          <cell r="G242" t="str">
            <v>Mejorar el Índice de desempeño Institucional en 95 puntos</v>
          </cell>
          <cell r="H242" t="str">
            <v>300010001</v>
          </cell>
          <cell r="I242" t="str">
            <v>Indice de Desempeño institucional IDI</v>
          </cell>
          <cell r="J242">
            <v>93.6</v>
          </cell>
          <cell r="K242">
            <v>95</v>
          </cell>
          <cell r="L242" t="str">
            <v>4502</v>
          </cell>
          <cell r="M242" t="str">
            <v>Fortalecimiento del buen gobierno para el respeto y garantía de los derechos humanos (4502)</v>
          </cell>
          <cell r="N242">
            <v>4502001</v>
          </cell>
          <cell r="O242" t="str">
            <v>Promover  9 espacios de participación ciudadana, mediante la estrategia de presupuestos participativos y audiencias públicas de rendición de cuentas (4502001).</v>
          </cell>
          <cell r="P242">
            <v>450200100</v>
          </cell>
          <cell r="Q242" t="str">
            <v>Espacios de participación promovidos (450200100).</v>
          </cell>
          <cell r="R242">
            <v>7</v>
          </cell>
          <cell r="S242" t="str">
            <v>Número</v>
          </cell>
          <cell r="T242">
            <v>9</v>
          </cell>
          <cell r="U242">
            <v>9</v>
          </cell>
          <cell r="V242">
            <v>0.25</v>
          </cell>
          <cell r="W242">
            <v>9</v>
          </cell>
          <cell r="X242">
            <v>0.25</v>
          </cell>
          <cell r="Y242">
            <v>9</v>
          </cell>
          <cell r="Z242">
            <v>0.25</v>
          </cell>
          <cell r="AA242">
            <v>9</v>
          </cell>
          <cell r="AB242">
            <v>0.25</v>
          </cell>
          <cell r="AC242" t="str">
            <v>No Acumulativa</v>
          </cell>
          <cell r="AD242">
            <v>16</v>
          </cell>
          <cell r="BL242" t="str">
            <v>Secretaría de Planeación</v>
          </cell>
        </row>
        <row r="264">
          <cell r="A264">
            <v>256</v>
          </cell>
          <cell r="B264" t="str">
            <v>LE-4</v>
          </cell>
          <cell r="C264" t="str">
            <v>Territorio seguro que genera valor</v>
          </cell>
          <cell r="D264" t="str">
            <v>Gobierno territorial</v>
          </cell>
          <cell r="E264">
            <v>45</v>
          </cell>
          <cell r="F264" t="str">
            <v>Mejorar el Índice de desempeño Institucional en 95 puntos</v>
          </cell>
          <cell r="G264" t="str">
            <v>Aumentar en un 15% la participación ciudadana para la constitución de nuevas Juntas de Acción Comunal</v>
          </cell>
          <cell r="H264" t="str">
            <v>00000041</v>
          </cell>
          <cell r="I264" t="str">
            <v>% de participación ciudadana para la constitución de nuevas Juntas de Acción Comunal</v>
          </cell>
          <cell r="J264" t="str">
            <v>234 (JAC que tienen actos administrativos de dignatarios- son juntas activas )</v>
          </cell>
          <cell r="K264">
            <v>267</v>
          </cell>
          <cell r="L264" t="str">
            <v>4502</v>
          </cell>
          <cell r="M264" t="str">
            <v>Fortalecimiento del buen gobierno para el respeto y garantía de los derechos humanos (4502)</v>
          </cell>
          <cell r="N264" t="str">
            <v>4502038</v>
          </cell>
          <cell r="O264" t="str">
            <v>Implementar una (1) estrategia que promueva espacios de participacion y fomento de la democracia con representantes comunales</v>
          </cell>
          <cell r="P264">
            <v>450203800</v>
          </cell>
          <cell r="Q264" t="str">
            <v>Estrategias de promoción de la garantía de derechos implementadas 
  (450203800)</v>
          </cell>
          <cell r="R264">
            <v>1</v>
          </cell>
          <cell r="S264" t="str">
            <v xml:space="preserve">Número </v>
          </cell>
          <cell r="T264">
            <v>1</v>
          </cell>
          <cell r="U264">
            <v>1</v>
          </cell>
          <cell r="V264">
            <v>0.25</v>
          </cell>
          <cell r="W264">
            <v>1</v>
          </cell>
          <cell r="X264">
            <v>0.25</v>
          </cell>
          <cell r="Y264">
            <v>1</v>
          </cell>
          <cell r="Z264">
            <v>0.25</v>
          </cell>
          <cell r="AA264">
            <v>1</v>
          </cell>
          <cell r="AB264">
            <v>0.25</v>
          </cell>
          <cell r="AC264" t="str">
            <v>No Acumulativa</v>
          </cell>
          <cell r="AD264">
            <v>16</v>
          </cell>
          <cell r="BL264" t="str">
            <v>Secretaría de Desarrollo Social</v>
          </cell>
        </row>
        <row r="266">
          <cell r="A266">
            <v>258</v>
          </cell>
          <cell r="B266" t="str">
            <v>LE-4</v>
          </cell>
          <cell r="C266" t="str">
            <v>Territorio seguro que genera valor</v>
          </cell>
          <cell r="D266" t="str">
            <v>Gobierno territorial</v>
          </cell>
          <cell r="E266">
            <v>45</v>
          </cell>
          <cell r="F266" t="str">
            <v>Mejorar el Índice de desempeño Institucional en 95 puntos</v>
          </cell>
          <cell r="G266" t="str">
            <v>Aumentar en un 15% la participación ciudadana para la constitución de nuevas Juntas de Acción Comunal</v>
          </cell>
          <cell r="H266" t="str">
            <v>00000041</v>
          </cell>
          <cell r="I266" t="str">
            <v>% de participación ciudadana para la constitución de nuevas Juntas de Acción Comunal</v>
          </cell>
          <cell r="J266" t="str">
            <v>234 (JAC que tienen actos administrativos de dignatarios)</v>
          </cell>
          <cell r="K266">
            <v>267</v>
          </cell>
          <cell r="L266" t="str">
            <v>4502</v>
          </cell>
          <cell r="M266" t="str">
            <v>Fortalecimiento del buen gobierno para el respeto y garantía de los derechos humanos (4502)</v>
          </cell>
          <cell r="N266" t="str">
            <v>4502001</v>
          </cell>
          <cell r="O266" t="str">
            <v>Promover 130 espacios de participación ciudadana a través de la garantia del 100% de los ediles con pago de EPS, ARL, póliza de vida.</v>
          </cell>
          <cell r="P266">
            <v>450200100</v>
          </cell>
          <cell r="Q266" t="str">
            <v>Espacios de participación promovidos 
  (450200100)</v>
          </cell>
          <cell r="R266">
            <v>130</v>
          </cell>
          <cell r="S266" t="str">
            <v xml:space="preserve">Número </v>
          </cell>
          <cell r="T266">
            <v>130</v>
          </cell>
          <cell r="U266">
            <v>130</v>
          </cell>
          <cell r="V266">
            <v>0.25</v>
          </cell>
          <cell r="W266">
            <v>130</v>
          </cell>
          <cell r="X266">
            <v>0.25</v>
          </cell>
          <cell r="Y266">
            <v>130</v>
          </cell>
          <cell r="Z266">
            <v>0.25</v>
          </cell>
          <cell r="AA266">
            <v>130</v>
          </cell>
          <cell r="AB266">
            <v>0.25</v>
          </cell>
          <cell r="AC266" t="str">
            <v>No Acumulativa</v>
          </cell>
          <cell r="AD266">
            <v>16</v>
          </cell>
          <cell r="BL266" t="str">
            <v>Secretaría de Desarrollo Social</v>
          </cell>
        </row>
        <row r="267">
          <cell r="A267">
            <v>259</v>
          </cell>
          <cell r="B267" t="str">
            <v>LE-4</v>
          </cell>
          <cell r="C267" t="str">
            <v>Territorio seguro que genera valor</v>
          </cell>
          <cell r="D267" t="str">
            <v>Gobierno territorial</v>
          </cell>
          <cell r="E267">
            <v>45</v>
          </cell>
          <cell r="F267" t="str">
            <v>Mejorar el Índice de desempeño Institucional en 95 puntos</v>
          </cell>
          <cell r="G267" t="str">
            <v>Aumentar en un 15% la participación ciudadana para la constitución de nuevas Juntas de Acción Comunal</v>
          </cell>
          <cell r="H267" t="str">
            <v>00000041</v>
          </cell>
          <cell r="I267" t="str">
            <v>% de participación ciudadana para la constitución de nuevas Juntas de Acción Comunal</v>
          </cell>
          <cell r="J267" t="str">
            <v>234 (JAC que tienen actos administrativos de dignatarios)</v>
          </cell>
          <cell r="K267">
            <v>267</v>
          </cell>
          <cell r="L267" t="str">
            <v>4502</v>
          </cell>
          <cell r="M267" t="str">
            <v>Fortalecimiento del buen gobierno para el respeto y garantía de los derechos humanos (4502)</v>
          </cell>
          <cell r="N267" t="str">
            <v>4502001</v>
          </cell>
          <cell r="O267" t="str">
            <v>Promover  254 espacios de participacion dirigidos a las 234 JAC y 20 espacios a las JAL para el fortalecimiento en competencias jurídicas y de formulación de Proyectos.</v>
          </cell>
          <cell r="P267">
            <v>450200100</v>
          </cell>
          <cell r="Q267" t="str">
            <v>Espacios de participación promovidos 
  (450200100)</v>
          </cell>
          <cell r="R267">
            <v>0</v>
          </cell>
          <cell r="S267" t="str">
            <v xml:space="preserve">Número </v>
          </cell>
          <cell r="T267">
            <v>254</v>
          </cell>
          <cell r="U267">
            <v>50</v>
          </cell>
          <cell r="V267">
            <v>0.19685039370078741</v>
          </cell>
          <cell r="W267">
            <v>254</v>
          </cell>
          <cell r="X267">
            <v>1</v>
          </cell>
          <cell r="Y267">
            <v>254</v>
          </cell>
          <cell r="Z267">
            <v>1</v>
          </cell>
          <cell r="AA267">
            <v>254</v>
          </cell>
          <cell r="AB267">
            <v>1</v>
          </cell>
          <cell r="AC267" t="str">
            <v>No Acumulativa</v>
          </cell>
          <cell r="AD267">
            <v>16</v>
          </cell>
          <cell r="BL267" t="str">
            <v>Secretaría de Desarrollo Social</v>
          </cell>
        </row>
        <row r="271">
          <cell r="A271">
            <v>263</v>
          </cell>
          <cell r="B271" t="str">
            <v>LE-4</v>
          </cell>
          <cell r="C271" t="str">
            <v>Territorio seguro que genera valor</v>
          </cell>
          <cell r="D271" t="str">
            <v>Información estadística.</v>
          </cell>
          <cell r="E271" t="str">
            <v>04</v>
          </cell>
          <cell r="F271" t="str">
            <v>Mejorar el Índice de desempeño Institucional en 95 puntos</v>
          </cell>
          <cell r="G271" t="str">
            <v>Mejorar el Índice de desempeño Institucional en 95 puntos</v>
          </cell>
          <cell r="H271" t="str">
            <v>300010001</v>
          </cell>
          <cell r="I271" t="str">
            <v>Indice de Desempeño institucional IDI</v>
          </cell>
          <cell r="J271">
            <v>93.6</v>
          </cell>
          <cell r="K271">
            <v>95</v>
          </cell>
          <cell r="L271" t="str">
            <v>0406</v>
          </cell>
          <cell r="M271" t="str">
            <v>Generación de la información geográfica del territorio nacional (0406)</v>
          </cell>
          <cell r="N271" t="str">
            <v>0406001</v>
          </cell>
          <cell r="O271" t="str">
            <v xml:space="preserve">Actualizar un (1)Servicio de información geográfica, geodésica y cartográfica  para el mantenimiento del sistema de estratificación urbana y rural del municipio de Bucaramanga (0406001). </v>
          </cell>
          <cell r="P271">
            <v>40600100</v>
          </cell>
          <cell r="Q271" t="str">
            <v>Servicio de información geográfica, geodésica y cartográfica actualizado (040600100).</v>
          </cell>
          <cell r="R271">
            <v>1</v>
          </cell>
          <cell r="S271" t="str">
            <v>Número</v>
          </cell>
          <cell r="T271">
            <v>1</v>
          </cell>
          <cell r="U271">
            <v>1</v>
          </cell>
          <cell r="V271">
            <v>0.25</v>
          </cell>
          <cell r="W271">
            <v>1</v>
          </cell>
          <cell r="X271">
            <v>0.25</v>
          </cell>
          <cell r="Y271">
            <v>1</v>
          </cell>
          <cell r="Z271">
            <v>0.25</v>
          </cell>
          <cell r="AA271">
            <v>1</v>
          </cell>
          <cell r="AB271">
            <v>0.25</v>
          </cell>
          <cell r="AC271" t="str">
            <v>No Acumulativa</v>
          </cell>
          <cell r="AD271">
            <v>16</v>
          </cell>
          <cell r="BL271" t="str">
            <v>Secretaría de Planeación</v>
          </cell>
        </row>
        <row r="272">
          <cell r="A272">
            <v>264</v>
          </cell>
          <cell r="B272" t="str">
            <v>LE-4</v>
          </cell>
          <cell r="C272" t="str">
            <v>Territorio seguro que genera valor</v>
          </cell>
          <cell r="D272" t="str">
            <v>Gobierno territorial</v>
          </cell>
          <cell r="E272">
            <v>45</v>
          </cell>
          <cell r="F272" t="str">
            <v>Mejorar el Índice de desempeño Institucional en 95 puntos</v>
          </cell>
          <cell r="G272" t="str">
            <v>Mejorar el Índice de desempeño Institucional en 95 puntos</v>
          </cell>
          <cell r="H272" t="str">
            <v>300010001</v>
          </cell>
          <cell r="I272" t="str">
            <v>Indice de Desempeño institucional IDI</v>
          </cell>
          <cell r="J272">
            <v>93.6</v>
          </cell>
          <cell r="K272">
            <v>95</v>
          </cell>
          <cell r="L272" t="str">
            <v>4599</v>
          </cell>
          <cell r="M272" t="str">
            <v>Fortalecimiento a la gestión y dirección de la administración pública territorial (4599)</v>
          </cell>
          <cell r="N272" t="str">
            <v>4599033</v>
          </cell>
          <cell r="O272" t="str">
            <v>Realizar la encuesta de información  a 113.400 hogares para el registro administrativo de SISBEN en el municipio de Bucaramanga</v>
          </cell>
          <cell r="P272">
            <v>459903300</v>
          </cell>
          <cell r="Q272" t="str">
            <v>Hogares que realizaron la encuesta (459903300)</v>
          </cell>
          <cell r="R272">
            <v>37794</v>
          </cell>
          <cell r="S272" t="str">
            <v>Número</v>
          </cell>
          <cell r="T272">
            <v>113400</v>
          </cell>
          <cell r="U272">
            <v>28350</v>
          </cell>
          <cell r="V272">
            <v>0.25</v>
          </cell>
          <cell r="W272">
            <v>28350</v>
          </cell>
          <cell r="X272">
            <v>0.25</v>
          </cell>
          <cell r="Y272">
            <v>28350</v>
          </cell>
          <cell r="Z272">
            <v>0.25</v>
          </cell>
          <cell r="AA272">
            <v>28350</v>
          </cell>
          <cell r="AB272">
            <v>0.25</v>
          </cell>
          <cell r="AC272" t="str">
            <v>Acumulativa</v>
          </cell>
          <cell r="AD272">
            <v>16</v>
          </cell>
          <cell r="BL272" t="str">
            <v>Secretaría de Planeación</v>
          </cell>
        </row>
        <row r="278">
          <cell r="A278">
            <v>270</v>
          </cell>
          <cell r="B278" t="str">
            <v>LE-1</v>
          </cell>
          <cell r="C278" t="str">
            <v>Territorio seguro que integra</v>
          </cell>
          <cell r="D278" t="str">
            <v>Inclusión social y reconciliación</v>
          </cell>
          <cell r="E278">
            <v>41</v>
          </cell>
          <cell r="F278" t="str">
            <v>Disminuir la Pobreza multidimensional 10,2%</v>
          </cell>
          <cell r="G278" t="str">
            <v>Disminuir la pobreza multidimensional al 10,2%</v>
          </cell>
          <cell r="H278" t="str">
            <v>140010004</v>
          </cell>
          <cell r="I278" t="str">
            <v>Índice de pobreza multidimensional - IPM</v>
          </cell>
          <cell r="J278">
            <v>14.2</v>
          </cell>
          <cell r="K278">
            <v>10.199999999999999</v>
          </cell>
          <cell r="L278" t="str">
            <v>4103</v>
          </cell>
          <cell r="M278" t="str">
            <v>Inclusión social y productiva para la población en situación de vulnerabilidad (4103)</v>
          </cell>
          <cell r="N278" t="str">
            <v>4103017</v>
          </cell>
          <cell r="O278" t="str">
            <v>Beneficiar mensualmente a 3.000 personas con raciones de alimentos para comunidades vulnerables (adultos mayores, personas en condición de discapacidad, niños, niñas y adolescentes)</v>
          </cell>
          <cell r="P278">
            <v>410301700</v>
          </cell>
          <cell r="Q278" t="str">
            <v>Personas beneficiadas con raciones de alimentos (410301700)</v>
          </cell>
          <cell r="R278">
            <v>0</v>
          </cell>
          <cell r="S278" t="str">
            <v>Número</v>
          </cell>
          <cell r="T278">
            <v>3000</v>
          </cell>
          <cell r="U278">
            <v>3000</v>
          </cell>
          <cell r="V278">
            <v>0.25</v>
          </cell>
          <cell r="W278">
            <v>3000</v>
          </cell>
          <cell r="X278">
            <v>0.25</v>
          </cell>
          <cell r="Y278">
            <v>3000</v>
          </cell>
          <cell r="Z278">
            <v>0.25</v>
          </cell>
          <cell r="AA278">
            <v>3000</v>
          </cell>
          <cell r="AB278">
            <v>0.25</v>
          </cell>
          <cell r="AC278" t="str">
            <v>No Acumulativa</v>
          </cell>
          <cell r="AD278">
            <v>10</v>
          </cell>
          <cell r="BL278" t="str">
            <v>Secretaría de Desarrollo Social</v>
          </cell>
        </row>
        <row r="286">
          <cell r="A286">
            <v>278</v>
          </cell>
          <cell r="B286" t="str">
            <v>LE-2</v>
          </cell>
          <cell r="C286" t="str">
            <v>Territorio seguro que progresa</v>
          </cell>
          <cell r="D286" t="str">
            <v>Agricultura y desarrollo rural</v>
          </cell>
          <cell r="E286">
            <v>17</v>
          </cell>
          <cell r="F286" t="str">
            <v>Mejorar el Índice de competitividad de Bucaramanga 6,47 puntos</v>
          </cell>
          <cell r="G286" t="str">
            <v>Aumentar a 50% las Unidades Productivas Agropecuarias con asistencia técnica</v>
          </cell>
          <cell r="H286" t="str">
            <v>00000026</v>
          </cell>
          <cell r="I286" t="str">
            <v>Porcentaje de UPA con acceso a asistencia técnica</v>
          </cell>
          <cell r="J286" t="str">
            <v>21.34%</v>
          </cell>
          <cell r="K286">
            <v>0.5</v>
          </cell>
          <cell r="L286" t="str">
            <v>1708</v>
          </cell>
          <cell r="M286" t="str">
            <v>Ciencia, tecnología e innovación agropecuaria (1708)</v>
          </cell>
          <cell r="N286" t="str">
            <v>1708018</v>
          </cell>
          <cell r="O286" t="str">
            <v>Mejorar 2 especies animales a nivel genético para un mejor rendimiento productivo.</v>
          </cell>
          <cell r="P286">
            <v>170801800</v>
          </cell>
          <cell r="Q286" t="str">
            <v>Especies trabajadas a nivel genético (170801800)</v>
          </cell>
          <cell r="R286">
            <v>0</v>
          </cell>
          <cell r="S286" t="str">
            <v>Número</v>
          </cell>
          <cell r="T286">
            <v>2</v>
          </cell>
          <cell r="U286">
            <v>0</v>
          </cell>
          <cell r="V286">
            <v>0</v>
          </cell>
          <cell r="W286">
            <v>1</v>
          </cell>
          <cell r="X286">
            <v>0.5</v>
          </cell>
          <cell r="Y286">
            <v>1</v>
          </cell>
          <cell r="Z286">
            <v>0.5</v>
          </cell>
          <cell r="AA286">
            <v>0</v>
          </cell>
          <cell r="AB286">
            <v>0</v>
          </cell>
          <cell r="AC286" t="str">
            <v>Acumulativa</v>
          </cell>
          <cell r="AD286" t="str">
            <v>2
12</v>
          </cell>
          <cell r="BL286" t="str">
            <v>Secretaría de Desarrollo Social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Acción-proyectos"/>
      <sheetName val="Plan de Acción-metas"/>
      <sheetName val="EDUCACIÓN"/>
    </sheetNames>
    <sheetDataSet>
      <sheetData sheetId="0"/>
      <sheetData sheetId="1">
        <row r="14">
          <cell r="O14">
            <v>0</v>
          </cell>
          <cell r="R14">
            <v>10000000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>
            <v>3654385377.8200002</v>
          </cell>
          <cell r="AE14">
            <v>3654385377.8200002</v>
          </cell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V14"/>
          <cell r="AW14"/>
        </row>
        <row r="17">
          <cell r="O17">
            <v>0</v>
          </cell>
          <cell r="R17">
            <v>1547855436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V17"/>
          <cell r="AW17"/>
        </row>
        <row r="18">
          <cell r="O18">
            <v>118</v>
          </cell>
          <cell r="R18">
            <v>1346616723.8800001</v>
          </cell>
          <cell r="S18">
            <v>1014466266</v>
          </cell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G18">
            <v>827784722.38999999</v>
          </cell>
          <cell r="AH18">
            <v>766248611.03999996</v>
          </cell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V18">
            <v>394249999.99000001</v>
          </cell>
          <cell r="AW18">
            <v>387249999.99000001</v>
          </cell>
        </row>
        <row r="22">
          <cell r="O22">
            <v>4109</v>
          </cell>
          <cell r="R22">
            <v>10254997906.18</v>
          </cell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>
            <v>3417961200</v>
          </cell>
          <cell r="AG22">
            <v>6835922400</v>
          </cell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V22">
            <v>2519183705</v>
          </cell>
          <cell r="AW22">
            <v>2519183705</v>
          </cell>
        </row>
        <row r="23">
          <cell r="O23">
            <v>40000</v>
          </cell>
          <cell r="R23">
            <v>24489682343</v>
          </cell>
          <cell r="S23"/>
          <cell r="T23"/>
          <cell r="U23"/>
          <cell r="V23"/>
          <cell r="W23">
            <v>19538676177</v>
          </cell>
          <cell r="X23"/>
          <cell r="Y23">
            <v>2662548550.1400003</v>
          </cell>
          <cell r="Z23"/>
          <cell r="AA23"/>
          <cell r="AB23"/>
          <cell r="AC23">
            <v>5932510000</v>
          </cell>
          <cell r="AD23">
            <v>90000000</v>
          </cell>
          <cell r="AE23">
            <v>17598627337.139999</v>
          </cell>
          <cell r="AG23">
            <v>18488311534</v>
          </cell>
          <cell r="AH23"/>
          <cell r="AI23"/>
          <cell r="AJ23"/>
          <cell r="AK23"/>
          <cell r="AL23">
            <v>8240000000</v>
          </cell>
          <cell r="AM23"/>
          <cell r="AN23">
            <v>1516412786</v>
          </cell>
          <cell r="AO23"/>
          <cell r="AP23"/>
          <cell r="AQ23"/>
          <cell r="AR23">
            <v>5874910000</v>
          </cell>
          <cell r="AS23">
            <v>90000000</v>
          </cell>
          <cell r="AT23"/>
          <cell r="AV23">
            <v>15599495543.33</v>
          </cell>
          <cell r="AW23">
            <v>15593995543.33</v>
          </cell>
        </row>
        <row r="26">
          <cell r="O26">
            <v>0</v>
          </cell>
          <cell r="R26"/>
          <cell r="S26">
            <v>304006239.75</v>
          </cell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350000000</v>
          </cell>
          <cell r="AE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V26"/>
          <cell r="AW26"/>
        </row>
        <row r="31">
          <cell r="O31">
            <v>46</v>
          </cell>
          <cell r="R31">
            <v>28820612245.200001</v>
          </cell>
          <cell r="S31">
            <v>311673814365.47998</v>
          </cell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>
            <v>16819132188.219999</v>
          </cell>
          <cell r="AG31">
            <v>15683176821.360001</v>
          </cell>
          <cell r="AH31">
            <v>118452315344</v>
          </cell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>
            <v>4019858450.3499999</v>
          </cell>
          <cell r="AV31">
            <v>120610097613.96001</v>
          </cell>
          <cell r="AW31">
            <v>120558556914.96001</v>
          </cell>
        </row>
        <row r="35">
          <cell r="O35">
            <v>70272</v>
          </cell>
          <cell r="R35">
            <v>4758911983</v>
          </cell>
          <cell r="S35">
            <v>880538463</v>
          </cell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G35">
            <v>4321058142.3100004</v>
          </cell>
          <cell r="AH35">
            <v>880538463</v>
          </cell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V35">
            <v>1231044290</v>
          </cell>
          <cell r="AW35">
            <v>1231044290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Acción-proyectos"/>
      <sheetName val="Plan de acción-metas"/>
      <sheetName val="Hoja1"/>
      <sheetName val="PLANEACIÓN"/>
    </sheetNames>
    <sheetDataSet>
      <sheetData sheetId="0"/>
      <sheetData sheetId="1">
        <row r="13">
          <cell r="O13">
            <v>4</v>
          </cell>
          <cell r="R13">
            <v>248000000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>
            <v>260400000</v>
          </cell>
          <cell r="AG13">
            <v>180500000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V13">
            <v>98796666.689999998</v>
          </cell>
          <cell r="AW13">
            <v>98796666.689999998</v>
          </cell>
        </row>
        <row r="18">
          <cell r="O18">
            <v>0.47</v>
          </cell>
          <cell r="R18">
            <v>196582047</v>
          </cell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>
            <v>315186986.77999997</v>
          </cell>
          <cell r="AG18">
            <v>183797134</v>
          </cell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V18">
            <v>82869000</v>
          </cell>
          <cell r="AW18">
            <v>57420000</v>
          </cell>
        </row>
        <row r="19">
          <cell r="O19">
            <v>10017</v>
          </cell>
          <cell r="R19">
            <v>973200000</v>
          </cell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>
            <v>800000000</v>
          </cell>
          <cell r="AG19">
            <v>699500000</v>
          </cell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V19">
            <v>307180000.00999999</v>
          </cell>
          <cell r="AW19">
            <v>304570000.00999999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Acción-proyectos"/>
      <sheetName val="Plan de Acción-metas"/>
      <sheetName val="Anexo PA"/>
      <sheetName val="DESARROLLO SOCIAL"/>
    </sheetNames>
    <sheetDataSet>
      <sheetData sheetId="0"/>
      <sheetData sheetId="1">
        <row r="11">
          <cell r="O11">
            <v>7568</v>
          </cell>
          <cell r="R11">
            <v>449395000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>
            <v>777600000</v>
          </cell>
          <cell r="AG11">
            <v>295400000</v>
          </cell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V11">
            <v>110080000.01000001</v>
          </cell>
          <cell r="AW11">
            <v>110080000.01000001</v>
          </cell>
        </row>
        <row r="12">
          <cell r="O12">
            <v>0</v>
          </cell>
          <cell r="R12">
            <v>100000000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G12">
            <v>0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V12">
            <v>0</v>
          </cell>
          <cell r="AW12">
            <v>0</v>
          </cell>
        </row>
        <row r="13">
          <cell r="O13">
            <v>0</v>
          </cell>
          <cell r="R13">
            <v>110000000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>
            <v>15000000</v>
          </cell>
          <cell r="AG13">
            <v>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V13">
            <v>0</v>
          </cell>
          <cell r="AW13">
            <v>0</v>
          </cell>
        </row>
        <row r="14">
          <cell r="O14">
            <v>150</v>
          </cell>
          <cell r="R14">
            <v>70000000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>
            <v>51000000</v>
          </cell>
          <cell r="AG14">
            <v>67200000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V14">
            <v>22083333.329999998</v>
          </cell>
          <cell r="AW14">
            <v>22083333.329999998</v>
          </cell>
        </row>
        <row r="15">
          <cell r="O15">
            <v>69</v>
          </cell>
          <cell r="R15">
            <v>495200000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>
            <v>132000000</v>
          </cell>
          <cell r="AG15">
            <v>194800000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V15">
            <v>67403333.340000004</v>
          </cell>
          <cell r="AW15">
            <v>67403333.340000004</v>
          </cell>
        </row>
        <row r="16">
          <cell r="O16">
            <v>0</v>
          </cell>
          <cell r="R16">
            <v>65000000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G16">
            <v>0</v>
          </cell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V16">
            <v>0</v>
          </cell>
          <cell r="AW16">
            <v>0</v>
          </cell>
        </row>
        <row r="17">
          <cell r="O17">
            <v>0</v>
          </cell>
          <cell r="R17">
            <v>300000000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G17">
            <v>0</v>
          </cell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V17">
            <v>0</v>
          </cell>
          <cell r="AW17">
            <v>0</v>
          </cell>
        </row>
        <row r="22">
          <cell r="O22">
            <v>121</v>
          </cell>
          <cell r="R22">
            <v>522000000</v>
          </cell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>
            <v>167000000</v>
          </cell>
          <cell r="AG22">
            <v>255600000</v>
          </cell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V22">
            <v>96426666.680000007</v>
          </cell>
          <cell r="AW22">
            <v>93826666.680000007</v>
          </cell>
        </row>
        <row r="23">
          <cell r="O23">
            <v>463</v>
          </cell>
          <cell r="R23">
            <v>1800000000</v>
          </cell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G23">
            <v>838382173.73000002</v>
          </cell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V23">
            <v>355775009.72999996</v>
          </cell>
          <cell r="AW23">
            <v>355775009.72999996</v>
          </cell>
        </row>
        <row r="25">
          <cell r="O25">
            <v>3047</v>
          </cell>
          <cell r="R25">
            <v>203400000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>
            <v>70000000</v>
          </cell>
          <cell r="AG25">
            <v>154800000</v>
          </cell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V25">
            <v>66126666.680000007</v>
          </cell>
          <cell r="AW25">
            <v>66126666.680000007</v>
          </cell>
        </row>
        <row r="26">
          <cell r="O26">
            <v>0.39</v>
          </cell>
          <cell r="R26">
            <v>538400000</v>
          </cell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>
            <v>50000000</v>
          </cell>
          <cell r="AG26">
            <v>346800000</v>
          </cell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V26">
            <v>70000174.659999996</v>
          </cell>
          <cell r="AW26">
            <v>70000174.659999996</v>
          </cell>
        </row>
        <row r="29">
          <cell r="O29">
            <v>6349</v>
          </cell>
          <cell r="R29">
            <v>1285684000</v>
          </cell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300000000</v>
          </cell>
          <cell r="AE29">
            <v>1210000000</v>
          </cell>
          <cell r="AG29">
            <v>684600000</v>
          </cell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>
            <v>288600000</v>
          </cell>
          <cell r="AT29"/>
          <cell r="AV29">
            <v>342439999.95999998</v>
          </cell>
          <cell r="AW29">
            <v>332239999.95999998</v>
          </cell>
        </row>
        <row r="30">
          <cell r="O30">
            <v>812</v>
          </cell>
          <cell r="R30">
            <v>0</v>
          </cell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5308402320</v>
          </cell>
          <cell r="AE30"/>
          <cell r="AG30">
            <v>0</v>
          </cell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>
            <v>4834848804</v>
          </cell>
          <cell r="AT30"/>
          <cell r="AV30">
            <v>1367801038</v>
          </cell>
          <cell r="AW30">
            <v>1367801038</v>
          </cell>
        </row>
        <row r="31">
          <cell r="O31">
            <v>705</v>
          </cell>
          <cell r="R31">
            <v>0</v>
          </cell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3161340651</v>
          </cell>
          <cell r="AE31">
            <v>2055785436.0999999</v>
          </cell>
          <cell r="AG31">
            <v>0</v>
          </cell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>
            <v>3130654266</v>
          </cell>
          <cell r="AT31"/>
          <cell r="AV31">
            <v>1474811253</v>
          </cell>
          <cell r="AW31">
            <v>1474811253</v>
          </cell>
        </row>
        <row r="32">
          <cell r="O32">
            <v>320</v>
          </cell>
          <cell r="R32">
            <v>2001690782</v>
          </cell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G32">
            <v>1059297965.4299999</v>
          </cell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V32">
            <v>1045936580.03</v>
          </cell>
          <cell r="AW32">
            <v>1045936580.03</v>
          </cell>
        </row>
        <row r="37">
          <cell r="O37">
            <v>1.8</v>
          </cell>
          <cell r="R37">
            <v>239805000</v>
          </cell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>
            <v>100000000</v>
          </cell>
          <cell r="AG37">
            <v>214200000</v>
          </cell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V37">
            <v>73933333.319999993</v>
          </cell>
          <cell r="AW37">
            <v>73933333.319999993</v>
          </cell>
        </row>
        <row r="38">
          <cell r="O38">
            <v>0</v>
          </cell>
          <cell r="R38">
            <v>100000000</v>
          </cell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>
            <v>75000000</v>
          </cell>
          <cell r="AG38">
            <v>0</v>
          </cell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V38">
            <v>0</v>
          </cell>
          <cell r="AW38">
            <v>0</v>
          </cell>
        </row>
        <row r="39">
          <cell r="O39">
            <v>0</v>
          </cell>
          <cell r="R39">
            <v>150000000</v>
          </cell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G39">
            <v>0</v>
          </cell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V39">
            <v>0</v>
          </cell>
          <cell r="AW39">
            <v>0</v>
          </cell>
        </row>
        <row r="40">
          <cell r="O40">
            <v>1</v>
          </cell>
          <cell r="R40">
            <v>130000000</v>
          </cell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G40">
            <v>129563000</v>
          </cell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V40">
            <v>129563000</v>
          </cell>
          <cell r="AW40">
            <v>129563000</v>
          </cell>
        </row>
        <row r="41">
          <cell r="O41">
            <v>0.4</v>
          </cell>
          <cell r="R41">
            <v>40000000</v>
          </cell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>
            <v>36000000</v>
          </cell>
          <cell r="AG41">
            <v>40000000</v>
          </cell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V41">
            <v>16133333.33</v>
          </cell>
          <cell r="AW41">
            <v>16133333.33</v>
          </cell>
        </row>
        <row r="44">
          <cell r="O44">
            <v>0.71</v>
          </cell>
          <cell r="R44">
            <v>1039200000</v>
          </cell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>
            <v>488400000.00000006</v>
          </cell>
          <cell r="AG44">
            <v>666000000.66999996</v>
          </cell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V44">
            <v>271710000.02999997</v>
          </cell>
          <cell r="AW44">
            <v>271710000.02999997</v>
          </cell>
        </row>
        <row r="46">
          <cell r="O46">
            <v>136</v>
          </cell>
          <cell r="R46">
            <v>890000000</v>
          </cell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G46">
            <v>775795590</v>
          </cell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V46">
            <v>775674073.54999995</v>
          </cell>
          <cell r="AW46">
            <v>775674073.54999995</v>
          </cell>
        </row>
        <row r="47">
          <cell r="O47">
            <v>52</v>
          </cell>
          <cell r="R47">
            <v>200000000</v>
          </cell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>
            <v>300000000</v>
          </cell>
          <cell r="AG47">
            <v>91716650</v>
          </cell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V47">
            <v>80048233</v>
          </cell>
          <cell r="AW47">
            <v>80048233</v>
          </cell>
        </row>
        <row r="50">
          <cell r="O50">
            <v>1</v>
          </cell>
          <cell r="R50">
            <v>660954693</v>
          </cell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1184725867</v>
          </cell>
          <cell r="AE50">
            <v>5081000000</v>
          </cell>
          <cell r="AG50">
            <v>600954693</v>
          </cell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>
            <v>1184725867</v>
          </cell>
          <cell r="AT50"/>
          <cell r="AV50">
            <v>0</v>
          </cell>
          <cell r="AW50">
            <v>0</v>
          </cell>
        </row>
        <row r="53">
          <cell r="O53">
            <v>0</v>
          </cell>
          <cell r="R53">
            <v>100000000</v>
          </cell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G53">
            <v>0</v>
          </cell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V53">
            <v>0</v>
          </cell>
          <cell r="AW53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Acción-proyectos"/>
      <sheetName val="Plan de Acción-metas"/>
      <sheetName val="INTERIOR"/>
    </sheetNames>
    <sheetDataSet>
      <sheetData sheetId="0"/>
      <sheetData sheetId="1">
        <row r="12">
          <cell r="O12">
            <v>4</v>
          </cell>
          <cell r="R12">
            <v>10735186463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>
            <v>1847407000</v>
          </cell>
          <cell r="AG12">
            <v>5930925680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V12">
            <v>1810726666.3699999</v>
          </cell>
          <cell r="AW12">
            <v>1755123333.03</v>
          </cell>
        </row>
        <row r="14">
          <cell r="AV14"/>
          <cell r="AW14"/>
        </row>
        <row r="15">
          <cell r="AV15">
            <v>39573333.340000004</v>
          </cell>
          <cell r="AW15">
            <v>34973333.340000004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Acción-proyectos"/>
      <sheetName val="Plan de Acción-metas"/>
      <sheetName val="GESTIÓN DEL RIESGO"/>
    </sheetNames>
    <sheetDataSet>
      <sheetData sheetId="0"/>
      <sheetData sheetId="1">
        <row r="12">
          <cell r="O12">
            <v>2.4</v>
          </cell>
          <cell r="R12">
            <v>500000000</v>
          </cell>
          <cell r="S12"/>
          <cell r="T12"/>
          <cell r="U12"/>
          <cell r="V12"/>
          <cell r="W12">
            <v>0</v>
          </cell>
          <cell r="X12"/>
          <cell r="Y12"/>
          <cell r="Z12"/>
          <cell r="AA12"/>
          <cell r="AB12"/>
          <cell r="AC12"/>
          <cell r="AD12"/>
          <cell r="AE12">
            <v>161750000</v>
          </cell>
          <cell r="AG12">
            <v>369740000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V12">
            <v>112831333.34</v>
          </cell>
          <cell r="AW12">
            <v>112831333.34</v>
          </cell>
        </row>
        <row r="13">
          <cell r="O13">
            <v>5.3199999999999997E-2</v>
          </cell>
          <cell r="R13">
            <v>20434304201.730003</v>
          </cell>
          <cell r="S13"/>
          <cell r="T13"/>
          <cell r="U13"/>
          <cell r="V13"/>
          <cell r="W13">
            <v>4726761362.6700001</v>
          </cell>
          <cell r="X13"/>
          <cell r="Y13"/>
          <cell r="Z13"/>
          <cell r="AA13"/>
          <cell r="AB13"/>
          <cell r="AC13"/>
          <cell r="AD13"/>
          <cell r="AE13">
            <v>45118374029.599998</v>
          </cell>
          <cell r="AG13">
            <v>8161967352.8000002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>
            <v>45118374029.599998</v>
          </cell>
          <cell r="AV13"/>
          <cell r="AW13"/>
        </row>
        <row r="14">
          <cell r="O14">
            <v>13145</v>
          </cell>
          <cell r="R14">
            <v>1700000000</v>
          </cell>
          <cell r="S14"/>
          <cell r="T14"/>
          <cell r="U14"/>
          <cell r="V14"/>
          <cell r="W14">
            <v>0</v>
          </cell>
          <cell r="X14"/>
          <cell r="Y14"/>
          <cell r="Z14"/>
          <cell r="AA14"/>
          <cell r="AB14"/>
          <cell r="AC14"/>
          <cell r="AD14"/>
          <cell r="AE14">
            <v>3174828812</v>
          </cell>
          <cell r="AG14">
            <v>911400000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V14">
            <v>235591666.66</v>
          </cell>
          <cell r="AW14">
            <v>230924999.99000001</v>
          </cell>
        </row>
        <row r="16">
          <cell r="O16">
            <v>0</v>
          </cell>
          <cell r="R16">
            <v>250000000</v>
          </cell>
          <cell r="S16"/>
          <cell r="T16"/>
          <cell r="U16"/>
          <cell r="V16"/>
          <cell r="W16">
            <v>0</v>
          </cell>
          <cell r="X16"/>
          <cell r="Y16"/>
          <cell r="Z16"/>
          <cell r="AA16"/>
          <cell r="AB16"/>
          <cell r="AC16"/>
          <cell r="AD16"/>
          <cell r="AE16">
            <v>0</v>
          </cell>
          <cell r="AG16">
            <v>0</v>
          </cell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V16"/>
          <cell r="AW16"/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Acción-proyectos"/>
      <sheetName val="Plan de Acción-metas"/>
      <sheetName val="SALUD Y AMBIENTE"/>
    </sheetNames>
    <sheetDataSet>
      <sheetData sheetId="0"/>
      <sheetData sheetId="1">
        <row r="12">
          <cell r="O12">
            <v>6122</v>
          </cell>
          <cell r="R12">
            <v>1620386785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>
            <v>1860900000</v>
          </cell>
          <cell r="AG12">
            <v>757014116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V12">
            <v>256277490.33000001</v>
          </cell>
          <cell r="AW12">
            <v>253777490.33000001</v>
          </cell>
        </row>
        <row r="40">
          <cell r="O40">
            <v>0.45</v>
          </cell>
          <cell r="R40">
            <v>684294000</v>
          </cell>
          <cell r="S40"/>
          <cell r="T40">
            <v>300000000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G40">
            <v>319000000</v>
          </cell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V40">
            <v>115120000.01000001</v>
          </cell>
          <cell r="AW40">
            <v>115120000.01000001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Acción-proyectos"/>
      <sheetName val="Plan de Acción-metas"/>
      <sheetName val="IMEBU"/>
    </sheetNames>
    <sheetDataSet>
      <sheetData sheetId="0"/>
      <sheetData sheetId="1">
        <row r="12">
          <cell r="O12">
            <v>0.25</v>
          </cell>
          <cell r="R12">
            <v>627320000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G12">
            <v>326384800</v>
          </cell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V12"/>
          <cell r="AW12"/>
        </row>
        <row r="13">
          <cell r="O13">
            <v>0.65</v>
          </cell>
          <cell r="R13">
            <v>2500000000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G13">
            <v>2359455000</v>
          </cell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V13">
            <v>747824598</v>
          </cell>
          <cell r="AW13">
            <v>747124598</v>
          </cell>
        </row>
        <row r="14">
          <cell r="O14">
            <v>275</v>
          </cell>
          <cell r="R14">
            <v>150000000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G14">
            <v>97200000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V14">
            <v>36600000</v>
          </cell>
          <cell r="AW14">
            <v>36600000</v>
          </cell>
        </row>
        <row r="15">
          <cell r="O15">
            <v>0.91</v>
          </cell>
          <cell r="R15">
            <v>283500000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G15">
            <v>252600000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V15">
            <v>103600000</v>
          </cell>
          <cell r="AW15">
            <v>103600000</v>
          </cell>
        </row>
        <row r="18">
          <cell r="O18">
            <v>1</v>
          </cell>
          <cell r="R18">
            <v>1100000000</v>
          </cell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G18">
            <v>603400000</v>
          </cell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V18">
            <v>62400000</v>
          </cell>
          <cell r="AW18">
            <v>62400000</v>
          </cell>
        </row>
        <row r="19">
          <cell r="O19">
            <v>4</v>
          </cell>
          <cell r="R19">
            <v>299500000</v>
          </cell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G19">
            <v>298644286</v>
          </cell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V19"/>
          <cell r="AW19"/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Acción-proyectos"/>
      <sheetName val="Plan de Acción-metas"/>
    </sheetNames>
    <sheetDataSet>
      <sheetData sheetId="0"/>
      <sheetData sheetId="1">
        <row r="14">
          <cell r="O14">
            <v>35</v>
          </cell>
          <cell r="R14">
            <v>6600720222.8800001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G14">
            <v>3600774076</v>
          </cell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</row>
        <row r="15">
          <cell r="O15">
            <v>0</v>
          </cell>
          <cell r="R15">
            <v>2236020000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G15">
            <v>54000000</v>
          </cell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Acción-proyectos"/>
      <sheetName val="Plan de Acción-metas"/>
      <sheetName val="INDERBU"/>
    </sheetNames>
    <sheetDataSet>
      <sheetData sheetId="0"/>
      <sheetData sheetId="1">
        <row r="12">
          <cell r="O12">
            <v>1281</v>
          </cell>
          <cell r="R12">
            <v>28428000</v>
          </cell>
          <cell r="S12"/>
          <cell r="T12"/>
          <cell r="U12">
            <v>748572000</v>
          </cell>
          <cell r="V12"/>
          <cell r="W12"/>
          <cell r="X12"/>
          <cell r="Y12"/>
          <cell r="Z12"/>
          <cell r="AA12"/>
          <cell r="AB12"/>
          <cell r="AC12"/>
          <cell r="AD12">
            <v>50000000</v>
          </cell>
          <cell r="AE12">
            <v>264850000</v>
          </cell>
          <cell r="AG12">
            <v>23500000</v>
          </cell>
          <cell r="AH12"/>
          <cell r="AI12"/>
          <cell r="AJ12">
            <v>589019999</v>
          </cell>
          <cell r="AK12"/>
          <cell r="AL12"/>
          <cell r="AM12"/>
          <cell r="AN12"/>
          <cell r="AO12"/>
          <cell r="AP12"/>
          <cell r="AQ12"/>
          <cell r="AR12"/>
          <cell r="AS12">
            <v>10000000</v>
          </cell>
          <cell r="AT12"/>
          <cell r="AV12">
            <v>327759999</v>
          </cell>
          <cell r="AW12">
            <v>327759999</v>
          </cell>
        </row>
        <row r="13">
          <cell r="O13">
            <v>37727</v>
          </cell>
          <cell r="R13">
            <v>720429196</v>
          </cell>
          <cell r="S13"/>
          <cell r="T13"/>
          <cell r="U13">
            <v>1770258446</v>
          </cell>
          <cell r="V13"/>
          <cell r="W13"/>
          <cell r="X13"/>
          <cell r="Y13"/>
          <cell r="Z13"/>
          <cell r="AA13"/>
          <cell r="AB13"/>
          <cell r="AC13"/>
          <cell r="AD13">
            <v>262467625</v>
          </cell>
          <cell r="AE13">
            <v>620470000</v>
          </cell>
          <cell r="AG13">
            <v>328553349</v>
          </cell>
          <cell r="AH13"/>
          <cell r="AI13"/>
          <cell r="AJ13">
            <v>1469033333</v>
          </cell>
          <cell r="AK13"/>
          <cell r="AL13"/>
          <cell r="AM13"/>
          <cell r="AN13"/>
          <cell r="AO13"/>
          <cell r="AP13"/>
          <cell r="AQ13"/>
          <cell r="AR13"/>
          <cell r="AS13">
            <v>20000000</v>
          </cell>
          <cell r="AT13"/>
          <cell r="AV13">
            <v>1008200014</v>
          </cell>
          <cell r="AW13">
            <v>1005400014</v>
          </cell>
        </row>
        <row r="16">
          <cell r="O16">
            <v>4</v>
          </cell>
          <cell r="R16">
            <v>807322000</v>
          </cell>
          <cell r="S16"/>
          <cell r="T16"/>
          <cell r="U16">
            <v>0</v>
          </cell>
          <cell r="V16"/>
          <cell r="W16"/>
          <cell r="X16"/>
          <cell r="Y16"/>
          <cell r="Z16"/>
          <cell r="AA16"/>
          <cell r="AB16"/>
          <cell r="AC16"/>
          <cell r="AD16">
            <v>285863078</v>
          </cell>
          <cell r="AE16">
            <v>204950000</v>
          </cell>
          <cell r="AG16">
            <v>336400000</v>
          </cell>
          <cell r="AH16"/>
          <cell r="AI16"/>
          <cell r="AJ16">
            <v>0</v>
          </cell>
          <cell r="AK16"/>
          <cell r="AL16"/>
          <cell r="AM16"/>
          <cell r="AN16"/>
          <cell r="AO16"/>
          <cell r="AP16"/>
          <cell r="AQ16"/>
          <cell r="AR16"/>
          <cell r="AS16">
            <v>0</v>
          </cell>
          <cell r="AT16"/>
          <cell r="AV16">
            <v>214406667</v>
          </cell>
          <cell r="AW16">
            <v>214406667</v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Acción-proyectos"/>
      <sheetName val="Plan de Acción-metas"/>
      <sheetName val="IMCT"/>
    </sheetNames>
    <sheetDataSet>
      <sheetData sheetId="0"/>
      <sheetData sheetId="1">
        <row r="18">
          <cell r="O18">
            <v>1</v>
          </cell>
          <cell r="R18">
            <v>1020000000</v>
          </cell>
          <cell r="S18"/>
          <cell r="T18"/>
          <cell r="U18"/>
          <cell r="V18">
            <v>0</v>
          </cell>
          <cell r="W18"/>
          <cell r="X18"/>
          <cell r="Y18"/>
          <cell r="Z18"/>
          <cell r="AA18"/>
          <cell r="AB18"/>
          <cell r="AC18"/>
          <cell r="AD18"/>
          <cell r="AE18">
            <v>1976513150.05</v>
          </cell>
          <cell r="AG18">
            <v>894855818</v>
          </cell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V18">
            <v>301000000.67000002</v>
          </cell>
          <cell r="AW18">
            <v>301000000.67000002</v>
          </cell>
        </row>
        <row r="19">
          <cell r="O19">
            <v>1</v>
          </cell>
          <cell r="R19">
            <v>2180913714</v>
          </cell>
          <cell r="S19"/>
          <cell r="T19"/>
          <cell r="U19"/>
          <cell r="V19">
            <v>1999086286</v>
          </cell>
          <cell r="W19"/>
          <cell r="X19"/>
          <cell r="Y19"/>
          <cell r="Z19"/>
          <cell r="AA19"/>
          <cell r="AB19"/>
          <cell r="AC19"/>
          <cell r="AD19"/>
          <cell r="AE19">
            <v>1288373526</v>
          </cell>
          <cell r="AG19">
            <v>4036555320</v>
          </cell>
          <cell r="AH19">
            <v>1431818206</v>
          </cell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V19">
            <v>1096473064</v>
          </cell>
          <cell r="AW19">
            <v>1088353064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C2AA-C04C-421D-97F6-2DF8064A2E0B}">
  <dimension ref="A1:HM70"/>
  <sheetViews>
    <sheetView tabSelected="1" topLeftCell="A5" zoomScale="160" zoomScaleNormal="160" workbookViewId="0">
      <pane xSplit="1" ySplit="3" topLeftCell="AJ23" activePane="bottomRight" state="frozen"/>
      <selection activeCell="A5" sqref="A5"/>
      <selection pane="topRight" activeCell="B5" sqref="B5"/>
      <selection pane="bottomLeft" activeCell="A8" sqref="A8"/>
      <selection pane="bottomRight" activeCell="A5" sqref="A5"/>
    </sheetView>
  </sheetViews>
  <sheetFormatPr baseColWidth="10" defaultRowHeight="15" x14ac:dyDescent="0.25"/>
  <cols>
    <col min="1" max="1" width="17.7109375" customWidth="1"/>
    <col min="2" max="2" width="11.42578125" customWidth="1"/>
    <col min="3" max="3" width="26.5703125" customWidth="1"/>
    <col min="4" max="4" width="25.5703125" customWidth="1"/>
    <col min="5" max="5" width="12.28515625" customWidth="1"/>
    <col min="6" max="7" width="40" customWidth="1"/>
    <col min="8" max="8" width="16.42578125" customWidth="1"/>
    <col min="9" max="9" width="40" customWidth="1"/>
    <col min="10" max="10" width="11.42578125" customWidth="1"/>
    <col min="11" max="11" width="14.140625" customWidth="1"/>
    <col min="12" max="12" width="15" customWidth="1"/>
    <col min="13" max="13" width="28.85546875" customWidth="1"/>
    <col min="14" max="14" width="14.7109375" customWidth="1"/>
    <col min="15" max="15" width="40" customWidth="1"/>
    <col min="16" max="16" width="17.7109375" customWidth="1"/>
    <col min="17" max="17" width="40" customWidth="1"/>
    <col min="18" max="18" width="20.28515625" customWidth="1"/>
    <col min="19" max="21" width="11.42578125" customWidth="1"/>
    <col min="22" max="22" width="13" customWidth="1"/>
    <col min="24" max="24" width="0" hidden="1" customWidth="1"/>
    <col min="26" max="26" width="0" hidden="1" customWidth="1"/>
    <col min="28" max="28" width="0" hidden="1" customWidth="1"/>
    <col min="30" max="30" width="0" hidden="1" customWidth="1"/>
    <col min="35" max="35" width="11.42578125" hidden="1" customWidth="1"/>
    <col min="36" max="36" width="11.42578125" customWidth="1"/>
    <col min="37" max="37" width="11.42578125" hidden="1" customWidth="1"/>
    <col min="38" max="38" width="11.42578125" customWidth="1"/>
    <col min="39" max="39" width="11.42578125" hidden="1" customWidth="1"/>
    <col min="40" max="40" width="11.42578125" customWidth="1"/>
    <col min="41" max="41" width="11.42578125" hidden="1" customWidth="1"/>
    <col min="42" max="42" width="11.42578125" customWidth="1"/>
    <col min="43" max="43" width="12.140625" customWidth="1"/>
    <col min="44" max="44" width="12.140625" hidden="1" customWidth="1"/>
    <col min="45" max="45" width="8.42578125" customWidth="1"/>
    <col min="46" max="77" width="21.42578125" customWidth="1"/>
    <col min="78" max="80" width="12.85546875" customWidth="1"/>
    <col min="81" max="112" width="21.42578125" customWidth="1"/>
    <col min="113" max="115" width="12.85546875" customWidth="1"/>
    <col min="116" max="147" width="21.42578125" customWidth="1"/>
    <col min="148" max="150" width="12.85546875" customWidth="1"/>
    <col min="151" max="182" width="21.42578125" customWidth="1"/>
    <col min="183" max="185" width="12.85546875" customWidth="1"/>
    <col min="186" max="217" width="21.42578125" customWidth="1"/>
    <col min="218" max="220" width="12.85546875" customWidth="1"/>
    <col min="221" max="221" width="26.42578125" customWidth="1"/>
  </cols>
  <sheetData>
    <row r="1" spans="1:221" ht="22.5" customHeight="1" x14ac:dyDescent="0.25">
      <c r="HJ1" s="102" t="s">
        <v>70</v>
      </c>
      <c r="HK1" s="103"/>
      <c r="HL1" s="103"/>
      <c r="HM1" s="104"/>
    </row>
    <row r="2" spans="1:221" ht="22.5" customHeight="1" x14ac:dyDescent="0.25">
      <c r="HJ2" s="111" t="s">
        <v>71</v>
      </c>
      <c r="HK2" s="112"/>
      <c r="HL2" s="112"/>
      <c r="HM2" s="113"/>
    </row>
    <row r="3" spans="1:221" ht="22.5" customHeight="1" x14ac:dyDescent="0.25">
      <c r="HJ3" s="111" t="s">
        <v>72</v>
      </c>
      <c r="HK3" s="112"/>
      <c r="HL3" s="112"/>
      <c r="HM3" s="113"/>
    </row>
    <row r="4" spans="1:221" ht="22.5" customHeight="1" thickBot="1" x14ac:dyDescent="0.3">
      <c r="HJ4" s="108" t="s">
        <v>73</v>
      </c>
      <c r="HK4" s="109"/>
      <c r="HL4" s="109"/>
      <c r="HM4" s="110"/>
    </row>
    <row r="5" spans="1:221" s="1" customFormat="1" ht="38.450000000000003" customHeight="1" thickBot="1" x14ac:dyDescent="0.3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8"/>
      <c r="S5" s="8"/>
      <c r="T5" s="7"/>
      <c r="U5" s="7"/>
      <c r="V5" s="7"/>
      <c r="W5" s="91" t="s">
        <v>0</v>
      </c>
      <c r="X5" s="92"/>
      <c r="Y5" s="92"/>
      <c r="Z5" s="92"/>
      <c r="AA5" s="92"/>
      <c r="AB5" s="92"/>
      <c r="AC5" s="92"/>
      <c r="AD5" s="93"/>
      <c r="AE5" s="91" t="s">
        <v>1</v>
      </c>
      <c r="AF5" s="92"/>
      <c r="AG5" s="92"/>
      <c r="AH5" s="93"/>
      <c r="AI5" s="92" t="s">
        <v>2</v>
      </c>
      <c r="AJ5" s="92"/>
      <c r="AK5" s="92"/>
      <c r="AL5" s="92"/>
      <c r="AM5" s="92"/>
      <c r="AN5" s="92"/>
      <c r="AO5" s="92"/>
      <c r="AP5" s="92"/>
      <c r="AQ5" s="92"/>
      <c r="AR5" s="92"/>
      <c r="AS5" s="93"/>
      <c r="AT5" s="97" t="s">
        <v>3</v>
      </c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8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05" t="s">
        <v>4</v>
      </c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106"/>
      <c r="HK5" s="106"/>
      <c r="HL5" s="107"/>
      <c r="HM5" s="12"/>
    </row>
    <row r="6" spans="1:221" s="1" customFormat="1" ht="19.5" customHeight="1" thickBot="1" x14ac:dyDescent="0.3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  <c r="R6" s="15"/>
      <c r="S6" s="15"/>
      <c r="T6" s="14"/>
      <c r="U6" s="14"/>
      <c r="V6" s="14"/>
      <c r="W6" s="94"/>
      <c r="X6" s="95"/>
      <c r="Y6" s="95"/>
      <c r="Z6" s="95"/>
      <c r="AA6" s="95"/>
      <c r="AB6" s="95"/>
      <c r="AC6" s="95"/>
      <c r="AD6" s="96"/>
      <c r="AE6" s="94"/>
      <c r="AF6" s="95"/>
      <c r="AG6" s="95"/>
      <c r="AH6" s="96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6"/>
      <c r="AT6" s="99" t="s">
        <v>5</v>
      </c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1"/>
      <c r="BI6" s="88" t="s">
        <v>6</v>
      </c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90"/>
      <c r="CC6" s="99" t="s">
        <v>7</v>
      </c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1"/>
      <c r="CR6" s="88" t="s">
        <v>8</v>
      </c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90"/>
      <c r="DL6" s="99" t="s">
        <v>9</v>
      </c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1"/>
      <c r="EA6" s="88" t="s">
        <v>57</v>
      </c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90"/>
      <c r="EU6" s="99" t="s">
        <v>10</v>
      </c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1"/>
      <c r="FJ6" s="88" t="s">
        <v>61</v>
      </c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90"/>
      <c r="GD6" s="99" t="s">
        <v>11</v>
      </c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1"/>
      <c r="GS6" s="88" t="s">
        <v>65</v>
      </c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90"/>
      <c r="HM6" s="16"/>
    </row>
    <row r="7" spans="1:221" s="1" customFormat="1" ht="52.5" customHeight="1" thickBot="1" x14ac:dyDescent="0.3">
      <c r="A7" s="17" t="s">
        <v>12</v>
      </c>
      <c r="B7" s="17" t="s">
        <v>13</v>
      </c>
      <c r="C7" s="17" t="s">
        <v>14</v>
      </c>
      <c r="D7" s="17" t="s">
        <v>15</v>
      </c>
      <c r="E7" s="17" t="s">
        <v>16</v>
      </c>
      <c r="F7" s="17" t="s">
        <v>17</v>
      </c>
      <c r="G7" s="17" t="s">
        <v>18</v>
      </c>
      <c r="H7" s="17" t="s">
        <v>19</v>
      </c>
      <c r="I7" s="17" t="s">
        <v>20</v>
      </c>
      <c r="J7" s="17" t="s">
        <v>83</v>
      </c>
      <c r="K7" s="17" t="s">
        <v>55</v>
      </c>
      <c r="L7" s="17" t="s">
        <v>21</v>
      </c>
      <c r="M7" s="17" t="s">
        <v>22</v>
      </c>
      <c r="N7" s="17" t="s">
        <v>23</v>
      </c>
      <c r="O7" s="17" t="s">
        <v>24</v>
      </c>
      <c r="P7" s="17" t="s">
        <v>75</v>
      </c>
      <c r="Q7" s="17" t="s">
        <v>25</v>
      </c>
      <c r="R7" s="17" t="s">
        <v>74</v>
      </c>
      <c r="S7" s="17" t="s">
        <v>31</v>
      </c>
      <c r="T7" s="17" t="s">
        <v>76</v>
      </c>
      <c r="U7" s="17" t="s">
        <v>78</v>
      </c>
      <c r="V7" s="9" t="s">
        <v>77</v>
      </c>
      <c r="W7" s="17">
        <v>2024</v>
      </c>
      <c r="X7" s="17"/>
      <c r="Y7" s="17">
        <v>2025</v>
      </c>
      <c r="Z7" s="17"/>
      <c r="AA7" s="17">
        <v>2026</v>
      </c>
      <c r="AB7" s="17"/>
      <c r="AC7" s="17">
        <v>2027</v>
      </c>
      <c r="AD7" s="17"/>
      <c r="AE7" s="17">
        <v>2024</v>
      </c>
      <c r="AF7" s="17">
        <v>2025</v>
      </c>
      <c r="AG7" s="17">
        <v>2026</v>
      </c>
      <c r="AH7" s="17">
        <v>2027</v>
      </c>
      <c r="AI7" s="10" t="s">
        <v>26</v>
      </c>
      <c r="AJ7" s="17">
        <v>2024</v>
      </c>
      <c r="AK7" s="17" t="s">
        <v>27</v>
      </c>
      <c r="AL7" s="17">
        <v>2025</v>
      </c>
      <c r="AM7" s="17" t="s">
        <v>28</v>
      </c>
      <c r="AN7" s="17">
        <v>2026</v>
      </c>
      <c r="AO7" s="17" t="s">
        <v>29</v>
      </c>
      <c r="AP7" s="17">
        <v>2027</v>
      </c>
      <c r="AQ7" s="91" t="s">
        <v>30</v>
      </c>
      <c r="AR7" s="92"/>
      <c r="AS7" s="93"/>
      <c r="AT7" s="18" t="s">
        <v>32</v>
      </c>
      <c r="AU7" s="18" t="s">
        <v>56</v>
      </c>
      <c r="AV7" s="18" t="s">
        <v>33</v>
      </c>
      <c r="AW7" s="18" t="s">
        <v>34</v>
      </c>
      <c r="AX7" s="18" t="s">
        <v>35</v>
      </c>
      <c r="AY7" s="18" t="s">
        <v>36</v>
      </c>
      <c r="AZ7" s="18" t="s">
        <v>37</v>
      </c>
      <c r="BA7" s="18" t="s">
        <v>38</v>
      </c>
      <c r="BB7" s="18" t="s">
        <v>39</v>
      </c>
      <c r="BC7" s="18" t="s">
        <v>40</v>
      </c>
      <c r="BD7" s="18" t="s">
        <v>79</v>
      </c>
      <c r="BE7" s="18" t="s">
        <v>41</v>
      </c>
      <c r="BF7" s="18" t="s">
        <v>42</v>
      </c>
      <c r="BG7" s="27" t="s">
        <v>43</v>
      </c>
      <c r="BH7" s="28" t="s">
        <v>44</v>
      </c>
      <c r="BI7" s="18" t="s">
        <v>32</v>
      </c>
      <c r="BJ7" s="18" t="s">
        <v>56</v>
      </c>
      <c r="BK7" s="18" t="s">
        <v>33</v>
      </c>
      <c r="BL7" s="18" t="s">
        <v>34</v>
      </c>
      <c r="BM7" s="18" t="s">
        <v>35</v>
      </c>
      <c r="BN7" s="18" t="s">
        <v>36</v>
      </c>
      <c r="BO7" s="18" t="s">
        <v>37</v>
      </c>
      <c r="BP7" s="18" t="s">
        <v>38</v>
      </c>
      <c r="BQ7" s="18" t="s">
        <v>39</v>
      </c>
      <c r="BR7" s="18" t="s">
        <v>40</v>
      </c>
      <c r="BS7" s="18" t="s">
        <v>79</v>
      </c>
      <c r="BT7" s="18" t="s">
        <v>41</v>
      </c>
      <c r="BU7" s="18" t="s">
        <v>42</v>
      </c>
      <c r="BV7" s="27" t="s">
        <v>43</v>
      </c>
      <c r="BW7" s="28" t="s">
        <v>45</v>
      </c>
      <c r="BX7" s="17" t="s">
        <v>46</v>
      </c>
      <c r="BY7" s="17" t="s">
        <v>47</v>
      </c>
      <c r="BZ7" s="17" t="s">
        <v>80</v>
      </c>
      <c r="CA7" s="17" t="s">
        <v>81</v>
      </c>
      <c r="CB7" s="17" t="s">
        <v>82</v>
      </c>
      <c r="CC7" s="18" t="s">
        <v>32</v>
      </c>
      <c r="CD7" s="18" t="s">
        <v>56</v>
      </c>
      <c r="CE7" s="18" t="s">
        <v>33</v>
      </c>
      <c r="CF7" s="18" t="s">
        <v>34</v>
      </c>
      <c r="CG7" s="18" t="s">
        <v>35</v>
      </c>
      <c r="CH7" s="18" t="s">
        <v>36</v>
      </c>
      <c r="CI7" s="18" t="s">
        <v>37</v>
      </c>
      <c r="CJ7" s="18" t="s">
        <v>38</v>
      </c>
      <c r="CK7" s="18" t="s">
        <v>39</v>
      </c>
      <c r="CL7" s="18" t="s">
        <v>40</v>
      </c>
      <c r="CM7" s="18" t="s">
        <v>79</v>
      </c>
      <c r="CN7" s="18" t="s">
        <v>41</v>
      </c>
      <c r="CO7" s="18" t="s">
        <v>42</v>
      </c>
      <c r="CP7" s="18" t="s">
        <v>43</v>
      </c>
      <c r="CQ7" s="17" t="s">
        <v>48</v>
      </c>
      <c r="CR7" s="18" t="s">
        <v>32</v>
      </c>
      <c r="CS7" s="18" t="s">
        <v>56</v>
      </c>
      <c r="CT7" s="18" t="s">
        <v>33</v>
      </c>
      <c r="CU7" s="18" t="s">
        <v>34</v>
      </c>
      <c r="CV7" s="18" t="s">
        <v>35</v>
      </c>
      <c r="CW7" s="18" t="s">
        <v>36</v>
      </c>
      <c r="CX7" s="18" t="s">
        <v>37</v>
      </c>
      <c r="CY7" s="18" t="s">
        <v>38</v>
      </c>
      <c r="CZ7" s="18" t="s">
        <v>39</v>
      </c>
      <c r="DA7" s="18" t="s">
        <v>40</v>
      </c>
      <c r="DB7" s="18" t="s">
        <v>79</v>
      </c>
      <c r="DC7" s="18" t="s">
        <v>41</v>
      </c>
      <c r="DD7" s="18" t="s">
        <v>42</v>
      </c>
      <c r="DE7" s="18" t="s">
        <v>43</v>
      </c>
      <c r="DF7" s="17" t="s">
        <v>49</v>
      </c>
      <c r="DG7" s="17" t="s">
        <v>50</v>
      </c>
      <c r="DH7" s="17" t="s">
        <v>51</v>
      </c>
      <c r="DI7" s="17" t="s">
        <v>80</v>
      </c>
      <c r="DJ7" s="17" t="s">
        <v>81</v>
      </c>
      <c r="DK7" s="17" t="s">
        <v>82</v>
      </c>
      <c r="DL7" s="18" t="s">
        <v>32</v>
      </c>
      <c r="DM7" s="18" t="s">
        <v>56</v>
      </c>
      <c r="DN7" s="18" t="s">
        <v>33</v>
      </c>
      <c r="DO7" s="18" t="s">
        <v>34</v>
      </c>
      <c r="DP7" s="18" t="s">
        <v>35</v>
      </c>
      <c r="DQ7" s="18" t="s">
        <v>36</v>
      </c>
      <c r="DR7" s="18" t="s">
        <v>37</v>
      </c>
      <c r="DS7" s="18" t="s">
        <v>38</v>
      </c>
      <c r="DT7" s="18" t="s">
        <v>39</v>
      </c>
      <c r="DU7" s="18" t="s">
        <v>40</v>
      </c>
      <c r="DV7" s="18" t="s">
        <v>79</v>
      </c>
      <c r="DW7" s="18" t="s">
        <v>41</v>
      </c>
      <c r="DX7" s="18" t="s">
        <v>42</v>
      </c>
      <c r="DY7" s="18" t="s">
        <v>43</v>
      </c>
      <c r="DZ7" s="17" t="s">
        <v>52</v>
      </c>
      <c r="EA7" s="18" t="s">
        <v>32</v>
      </c>
      <c r="EB7" s="18" t="s">
        <v>56</v>
      </c>
      <c r="EC7" s="18" t="s">
        <v>33</v>
      </c>
      <c r="ED7" s="18" t="s">
        <v>34</v>
      </c>
      <c r="EE7" s="18" t="s">
        <v>35</v>
      </c>
      <c r="EF7" s="18" t="s">
        <v>36</v>
      </c>
      <c r="EG7" s="18" t="s">
        <v>37</v>
      </c>
      <c r="EH7" s="18" t="s">
        <v>38</v>
      </c>
      <c r="EI7" s="18" t="s">
        <v>39</v>
      </c>
      <c r="EJ7" s="18" t="s">
        <v>40</v>
      </c>
      <c r="EK7" s="18" t="s">
        <v>79</v>
      </c>
      <c r="EL7" s="18" t="s">
        <v>41</v>
      </c>
      <c r="EM7" s="18" t="s">
        <v>42</v>
      </c>
      <c r="EN7" s="18" t="s">
        <v>43</v>
      </c>
      <c r="EO7" s="17" t="s">
        <v>59</v>
      </c>
      <c r="EP7" s="17" t="s">
        <v>60</v>
      </c>
      <c r="EQ7" s="17" t="s">
        <v>58</v>
      </c>
      <c r="ER7" s="17" t="s">
        <v>80</v>
      </c>
      <c r="ES7" s="17" t="s">
        <v>81</v>
      </c>
      <c r="ET7" s="17" t="s">
        <v>82</v>
      </c>
      <c r="EU7" s="18" t="s">
        <v>32</v>
      </c>
      <c r="EV7" s="18" t="s">
        <v>56</v>
      </c>
      <c r="EW7" s="18" t="s">
        <v>33</v>
      </c>
      <c r="EX7" s="18" t="s">
        <v>34</v>
      </c>
      <c r="EY7" s="18" t="s">
        <v>35</v>
      </c>
      <c r="EZ7" s="18" t="s">
        <v>36</v>
      </c>
      <c r="FA7" s="18" t="s">
        <v>37</v>
      </c>
      <c r="FB7" s="18" t="s">
        <v>38</v>
      </c>
      <c r="FC7" s="18" t="s">
        <v>39</v>
      </c>
      <c r="FD7" s="18" t="s">
        <v>40</v>
      </c>
      <c r="FE7" s="18" t="s">
        <v>79</v>
      </c>
      <c r="FF7" s="18" t="s">
        <v>41</v>
      </c>
      <c r="FG7" s="18" t="s">
        <v>42</v>
      </c>
      <c r="FH7" s="18" t="s">
        <v>43</v>
      </c>
      <c r="FI7" s="17" t="s">
        <v>53</v>
      </c>
      <c r="FJ7" s="18" t="s">
        <v>32</v>
      </c>
      <c r="FK7" s="18" t="s">
        <v>56</v>
      </c>
      <c r="FL7" s="18" t="s">
        <v>33</v>
      </c>
      <c r="FM7" s="18" t="s">
        <v>34</v>
      </c>
      <c r="FN7" s="18" t="s">
        <v>35</v>
      </c>
      <c r="FO7" s="18" t="s">
        <v>36</v>
      </c>
      <c r="FP7" s="18" t="s">
        <v>37</v>
      </c>
      <c r="FQ7" s="18" t="s">
        <v>38</v>
      </c>
      <c r="FR7" s="18" t="s">
        <v>39</v>
      </c>
      <c r="FS7" s="18" t="s">
        <v>40</v>
      </c>
      <c r="FT7" s="18" t="s">
        <v>79</v>
      </c>
      <c r="FU7" s="18" t="s">
        <v>41</v>
      </c>
      <c r="FV7" s="18" t="s">
        <v>42</v>
      </c>
      <c r="FW7" s="18" t="s">
        <v>43</v>
      </c>
      <c r="FX7" s="17" t="s">
        <v>62</v>
      </c>
      <c r="FY7" s="17" t="s">
        <v>63</v>
      </c>
      <c r="FZ7" s="17" t="s">
        <v>64</v>
      </c>
      <c r="GA7" s="17" t="s">
        <v>80</v>
      </c>
      <c r="GB7" s="17" t="s">
        <v>81</v>
      </c>
      <c r="GC7" s="17" t="s">
        <v>82</v>
      </c>
      <c r="GD7" s="18" t="s">
        <v>32</v>
      </c>
      <c r="GE7" s="18" t="s">
        <v>56</v>
      </c>
      <c r="GF7" s="18" t="s">
        <v>33</v>
      </c>
      <c r="GG7" s="18" t="s">
        <v>34</v>
      </c>
      <c r="GH7" s="18" t="s">
        <v>35</v>
      </c>
      <c r="GI7" s="18" t="s">
        <v>36</v>
      </c>
      <c r="GJ7" s="18" t="s">
        <v>37</v>
      </c>
      <c r="GK7" s="18" t="s">
        <v>38</v>
      </c>
      <c r="GL7" s="18" t="s">
        <v>39</v>
      </c>
      <c r="GM7" s="18" t="s">
        <v>40</v>
      </c>
      <c r="GN7" s="18" t="s">
        <v>79</v>
      </c>
      <c r="GO7" s="18" t="s">
        <v>41</v>
      </c>
      <c r="GP7" s="18" t="s">
        <v>42</v>
      </c>
      <c r="GQ7" s="18" t="s">
        <v>43</v>
      </c>
      <c r="GR7" s="17" t="s">
        <v>54</v>
      </c>
      <c r="GS7" s="18" t="s">
        <v>32</v>
      </c>
      <c r="GT7" s="18" t="s">
        <v>56</v>
      </c>
      <c r="GU7" s="18" t="s">
        <v>33</v>
      </c>
      <c r="GV7" s="18" t="s">
        <v>34</v>
      </c>
      <c r="GW7" s="18" t="s">
        <v>35</v>
      </c>
      <c r="GX7" s="18" t="s">
        <v>36</v>
      </c>
      <c r="GY7" s="18" t="s">
        <v>37</v>
      </c>
      <c r="GZ7" s="18" t="s">
        <v>38</v>
      </c>
      <c r="HA7" s="18" t="s">
        <v>39</v>
      </c>
      <c r="HB7" s="18" t="s">
        <v>40</v>
      </c>
      <c r="HC7" s="18" t="s">
        <v>79</v>
      </c>
      <c r="HD7" s="18" t="s">
        <v>41</v>
      </c>
      <c r="HE7" s="18" t="s">
        <v>42</v>
      </c>
      <c r="HF7" s="18" t="s">
        <v>43</v>
      </c>
      <c r="HG7" s="17" t="s">
        <v>66</v>
      </c>
      <c r="HH7" s="17" t="s">
        <v>67</v>
      </c>
      <c r="HI7" s="17" t="s">
        <v>68</v>
      </c>
      <c r="HJ7" s="17" t="s">
        <v>80</v>
      </c>
      <c r="HK7" s="17" t="s">
        <v>81</v>
      </c>
      <c r="HL7" s="17" t="s">
        <v>82</v>
      </c>
      <c r="HM7" s="19" t="s">
        <v>69</v>
      </c>
    </row>
    <row r="8" spans="1:221" ht="90" x14ac:dyDescent="0.25">
      <c r="A8" s="35">
        <f>'[1]Plan Indicativo'!A8</f>
        <v>1</v>
      </c>
      <c r="B8" s="36" t="str">
        <f>'[1]Plan Indicativo'!B8</f>
        <v>LE-5</v>
      </c>
      <c r="C8" s="37" t="str">
        <f>'[1]Plan Indicativo'!C8</f>
        <v>Territorio seguro que protege</v>
      </c>
      <c r="D8" s="37" t="str">
        <f>'[1]Plan Indicativo'!D8</f>
        <v>Inclusión social y reconciliación</v>
      </c>
      <c r="E8" s="36">
        <f>'[1]Plan Indicativo'!E8</f>
        <v>41</v>
      </c>
      <c r="F8" s="38" t="str">
        <f>'[1]Plan Indicativo'!F8</f>
        <v>Diminuir a 14,1 la tasa de homicidios</v>
      </c>
      <c r="G8" s="38" t="str">
        <f>'[1]Plan Indicativo'!G8</f>
        <v>Disminuir a 14,44 indice de interrelación de problematicas</v>
      </c>
      <c r="H8" s="36">
        <f>'[1]Plan Indicativo'!H8</f>
        <v>60020023</v>
      </c>
      <c r="I8" s="38" t="str">
        <f>'[1]Plan Indicativo'!I8</f>
        <v>Indice de interrelación de problematicas</v>
      </c>
      <c r="J8" s="36">
        <f>'[1]Plan Indicativo'!J8</f>
        <v>15.44</v>
      </c>
      <c r="K8" s="36">
        <f>'[1]Plan Indicativo'!K8</f>
        <v>14.44</v>
      </c>
      <c r="L8" s="36" t="str">
        <f>'[1]Plan Indicativo'!L8</f>
        <v>4102</v>
      </c>
      <c r="M8" s="37" t="str">
        <f>'[1]Plan Indicativo'!M8</f>
        <v>Desarrollo integral de la primera infancia a la juventud, y fortalecimiento de las capacidades de las familias de niñas, niños y adolescentes (4102)</v>
      </c>
      <c r="N8" s="36" t="str">
        <f>'[1]Plan Indicativo'!N8</f>
        <v>4102038</v>
      </c>
      <c r="O8" s="38" t="str">
        <f>'[1]Plan Indicativo'!O8</f>
        <v>Atender a 30.000 niños, niñas, adolescentes y sus familias con un enfoque de inclusión social.</v>
      </c>
      <c r="P8" s="36">
        <f>'[1]Plan Indicativo'!P8</f>
        <v>410203800</v>
      </c>
      <c r="Q8" s="38" t="str">
        <f>'[1]Plan Indicativo'!Q8</f>
        <v>Niños, niñas, adolescentes y jóvenes atendidos en los servicios de restablecimiento en la administración de justicia.
 (410203800)</v>
      </c>
      <c r="R8" s="36" t="str">
        <f>'[1]Plan Indicativo'!AC8</f>
        <v>Acumulativa</v>
      </c>
      <c r="S8" s="36">
        <f>'[1]Plan Indicativo'!AD8</f>
        <v>10</v>
      </c>
      <c r="T8" s="39">
        <f>'[1]Plan Indicativo'!R8</f>
        <v>27311</v>
      </c>
      <c r="U8" s="36" t="str">
        <f>'[1]Plan Indicativo'!S8</f>
        <v>Número</v>
      </c>
      <c r="V8" s="40">
        <f>'[1]Plan Indicativo'!T8</f>
        <v>30000</v>
      </c>
      <c r="W8" s="41">
        <f>'[1]Plan Indicativo'!U8</f>
        <v>7500</v>
      </c>
      <c r="X8" s="42">
        <f>'[1]Plan Indicativo'!V8</f>
        <v>0.25</v>
      </c>
      <c r="Y8" s="43">
        <f>'[1]Plan Indicativo'!W8</f>
        <v>7500</v>
      </c>
      <c r="Z8" s="42">
        <f>'[1]Plan Indicativo'!X8</f>
        <v>0.25</v>
      </c>
      <c r="AA8" s="43">
        <f>'[1]Plan Indicativo'!Y8</f>
        <v>7500</v>
      </c>
      <c r="AB8" s="42">
        <f>'[1]Plan Indicativo'!Z8</f>
        <v>0.25</v>
      </c>
      <c r="AC8" s="43">
        <f>'[1]Plan Indicativo'!AA8</f>
        <v>7500</v>
      </c>
      <c r="AD8" s="44">
        <f>'[1]Plan Indicativo'!AB8</f>
        <v>0.25</v>
      </c>
      <c r="AE8" s="41">
        <v>15789</v>
      </c>
      <c r="AF8" s="43">
        <f>'[2]Plan de Acción-metas'!$O$11</f>
        <v>7568</v>
      </c>
      <c r="AG8" s="43"/>
      <c r="AH8" s="45"/>
      <c r="AI8" s="46">
        <f>IF(W8=0," -",AE8/W8)</f>
        <v>2.1052</v>
      </c>
      <c r="AJ8" s="47">
        <f t="shared" ref="AJ8:AJ14" si="0">IF(W8=0," -",IF(AI8&gt;100%,100%,AI8))</f>
        <v>1</v>
      </c>
      <c r="AK8" s="46">
        <f>IF(Y8=0," -",AF8/Y8)</f>
        <v>1.0090666666666666</v>
      </c>
      <c r="AL8" s="47">
        <f t="shared" ref="AL8:AL14" si="1">IF(Y8=0," -",IF(AK8&gt;100%,100%,AK8))</f>
        <v>1</v>
      </c>
      <c r="AM8" s="46">
        <f>IF(AA8=0," -",AG8/AA8)</f>
        <v>0</v>
      </c>
      <c r="AN8" s="47">
        <f t="shared" ref="AN8:AN14" si="2">IF(AA8=0," -",IF(AM8&gt;100%,100%,AM8))</f>
        <v>0</v>
      </c>
      <c r="AO8" s="46">
        <f>IF(AC8=0," -",AH8/AC8)</f>
        <v>0</v>
      </c>
      <c r="AP8" s="47">
        <f t="shared" ref="AP8:AP14" si="3">IF(AC8=0," -",IF(AO8&gt;100%,100%,AO8))</f>
        <v>0</v>
      </c>
      <c r="AQ8" s="48">
        <f>+IF(AR8&gt;100%,100%,AR8)</f>
        <v>0.77856666666666663</v>
      </c>
      <c r="AR8" s="46">
        <f>+SUM(AE8:AH8)/V8</f>
        <v>0.77856666666666663</v>
      </c>
      <c r="AS8" s="49">
        <f>+AQ8</f>
        <v>0.77856666666666663</v>
      </c>
      <c r="AT8" s="50">
        <v>562824341.65999997</v>
      </c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40"/>
      <c r="BH8" s="51">
        <f>+SUM(AT8:BG8)</f>
        <v>562824341.65999997</v>
      </c>
      <c r="BI8" s="50">
        <v>474049258.30000001</v>
      </c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40"/>
      <c r="BW8" s="52">
        <f>+SUM(BI8:BV8)</f>
        <v>474049258.30000001</v>
      </c>
      <c r="BX8" s="53">
        <v>474049258.30000001</v>
      </c>
      <c r="BY8" s="54">
        <v>474049258.30000001</v>
      </c>
      <c r="BZ8" s="55">
        <f>IF(BH8=0," -",BW8/BH8)</f>
        <v>0.84226857868626326</v>
      </c>
      <c r="CA8" s="56">
        <f>+IF(BH8=0," -",IF(BZ8=0,"0,0%",BX8/BH8))</f>
        <v>0.84226857868626326</v>
      </c>
      <c r="CB8" s="57">
        <f>+IF(BH8=0," -",IF(BX8=0,"0,0%",BY8/BH8))</f>
        <v>0.84226857868626326</v>
      </c>
      <c r="CC8" s="50">
        <f>'[2]Plan de Acción-metas'!R11</f>
        <v>449395000</v>
      </c>
      <c r="CD8" s="39">
        <f>'[2]Plan de Acción-metas'!S11</f>
        <v>0</v>
      </c>
      <c r="CE8" s="39">
        <f>'[2]Plan de Acción-metas'!T11</f>
        <v>0</v>
      </c>
      <c r="CF8" s="39">
        <f>'[2]Plan de Acción-metas'!U11</f>
        <v>0</v>
      </c>
      <c r="CG8" s="39">
        <f>'[2]Plan de Acción-metas'!V11</f>
        <v>0</v>
      </c>
      <c r="CH8" s="39">
        <f>'[2]Plan de Acción-metas'!W11</f>
        <v>0</v>
      </c>
      <c r="CI8" s="39">
        <f>'[2]Plan de Acción-metas'!X11</f>
        <v>0</v>
      </c>
      <c r="CJ8" s="39">
        <f>'[2]Plan de Acción-metas'!Y11</f>
        <v>0</v>
      </c>
      <c r="CK8" s="39">
        <f>'[2]Plan de Acción-metas'!Z11</f>
        <v>0</v>
      </c>
      <c r="CL8" s="39">
        <f>'[2]Plan de Acción-metas'!AA11</f>
        <v>0</v>
      </c>
      <c r="CM8" s="39">
        <f>'[2]Plan de Acción-metas'!AB11</f>
        <v>0</v>
      </c>
      <c r="CN8" s="39">
        <f>'[2]Plan de Acción-metas'!AC11</f>
        <v>0</v>
      </c>
      <c r="CO8" s="39">
        <f>'[2]Plan de Acción-metas'!AD11</f>
        <v>0</v>
      </c>
      <c r="CP8" s="40">
        <f>'[2]Plan de Acción-metas'!AE11</f>
        <v>777600000</v>
      </c>
      <c r="CQ8" s="51">
        <f>+SUM(CC8:CP8)</f>
        <v>1226995000</v>
      </c>
      <c r="CR8" s="50">
        <f>'[2]Plan de Acción-metas'!AG11</f>
        <v>295400000</v>
      </c>
      <c r="CS8" s="39">
        <f>'[2]Plan de Acción-metas'!AH11</f>
        <v>0</v>
      </c>
      <c r="CT8" s="39">
        <f>'[2]Plan de Acción-metas'!AI11</f>
        <v>0</v>
      </c>
      <c r="CU8" s="39">
        <f>'[2]Plan de Acción-metas'!AJ11</f>
        <v>0</v>
      </c>
      <c r="CV8" s="39">
        <f>'[2]Plan de Acción-metas'!AK11</f>
        <v>0</v>
      </c>
      <c r="CW8" s="39">
        <f>'[2]Plan de Acción-metas'!AL11</f>
        <v>0</v>
      </c>
      <c r="CX8" s="39">
        <f>'[2]Plan de Acción-metas'!AM11</f>
        <v>0</v>
      </c>
      <c r="CY8" s="39">
        <f>'[2]Plan de Acción-metas'!AN11</f>
        <v>0</v>
      </c>
      <c r="CZ8" s="39">
        <f>'[2]Plan de Acción-metas'!AO11</f>
        <v>0</v>
      </c>
      <c r="DA8" s="39">
        <f>'[2]Plan de Acción-metas'!AP11</f>
        <v>0</v>
      </c>
      <c r="DB8" s="39">
        <f>'[2]Plan de Acción-metas'!AQ11</f>
        <v>0</v>
      </c>
      <c r="DC8" s="39">
        <f>'[2]Plan de Acción-metas'!AR11</f>
        <v>0</v>
      </c>
      <c r="DD8" s="39">
        <f>'[2]Plan de Acción-metas'!AS11</f>
        <v>0</v>
      </c>
      <c r="DE8" s="40">
        <f>'[2]Plan de Acción-metas'!AT11</f>
        <v>0</v>
      </c>
      <c r="DF8" s="52">
        <f>+SUM(CR8:DE8)</f>
        <v>295400000</v>
      </c>
      <c r="DG8" s="53">
        <f>'[2]Plan de Acción-metas'!AV11</f>
        <v>110080000.01000001</v>
      </c>
      <c r="DH8" s="58">
        <f>'[2]Plan de Acción-metas'!AW11</f>
        <v>110080000.01000001</v>
      </c>
      <c r="DI8" s="59">
        <f>IF(CQ8=0," -",DF8/CQ8)</f>
        <v>0.24075077730553099</v>
      </c>
      <c r="DJ8" s="56">
        <f>+IF(CQ8=0," -",IF(DI8=0,"0,0%",DG8/CQ8))</f>
        <v>8.9715117021666763E-2</v>
      </c>
      <c r="DK8" s="57">
        <f>+IF(CQ8=0," -",IF(DG8=0,"0,0%",DH8/CQ8))</f>
        <v>8.9715117021666763E-2</v>
      </c>
      <c r="DL8" s="60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61"/>
      <c r="ES8" s="61"/>
      <c r="ET8" s="61"/>
      <c r="EU8" s="62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61"/>
      <c r="GB8" s="61"/>
      <c r="GC8" s="61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61"/>
      <c r="HK8" s="61"/>
      <c r="HL8" s="63"/>
      <c r="HM8" s="64" t="str">
        <f>'[1]Plan Indicativo'!BL8</f>
        <v>Secretaría de Desarrollo Social</v>
      </c>
    </row>
    <row r="9" spans="1:221" ht="60" x14ac:dyDescent="0.25">
      <c r="A9" s="65">
        <f>'[1]Plan Indicativo'!A10</f>
        <v>3</v>
      </c>
      <c r="B9" s="66" t="str">
        <f>'[1]Plan Indicativo'!B10</f>
        <v>LE-5</v>
      </c>
      <c r="C9" s="67" t="str">
        <f>'[1]Plan Indicativo'!C10</f>
        <v>Territorio seguro que protege</v>
      </c>
      <c r="D9" s="67" t="str">
        <f>'[1]Plan Indicativo'!D10</f>
        <v>Gobierno territorial</v>
      </c>
      <c r="E9" s="66">
        <f>'[1]Plan Indicativo'!E10</f>
        <v>45</v>
      </c>
      <c r="F9" s="68" t="str">
        <f>'[1]Plan Indicativo'!F10</f>
        <v>Diminuir a 14,1 la tasa de homicidios</v>
      </c>
      <c r="G9" s="68" t="str">
        <f>'[1]Plan Indicativo'!G10</f>
        <v>Disminuir a 14,1 la tasa de homicidios en el municipio de Bucaramanga</v>
      </c>
      <c r="H9" s="66">
        <f>'[1]Plan Indicativo'!H10</f>
        <v>60010003</v>
      </c>
      <c r="I9" s="68" t="str">
        <f>'[1]Plan Indicativo'!I10</f>
        <v>Tasa de homicidios por cada 100.000 habitantes</v>
      </c>
      <c r="J9" s="66">
        <f>'[1]Plan Indicativo'!J10</f>
        <v>18.579999999999998</v>
      </c>
      <c r="K9" s="66">
        <f>'[1]Plan Indicativo'!K10</f>
        <v>14.1</v>
      </c>
      <c r="L9" s="66" t="str">
        <f>'[1]Plan Indicativo'!L10</f>
        <v>4501</v>
      </c>
      <c r="M9" s="67" t="str">
        <f>'[1]Plan Indicativo'!M10</f>
        <v xml:space="preserve"> Fortalecimiento de la convivencia y la seguridad ciudadana(4501)</v>
      </c>
      <c r="N9" s="66" t="str">
        <f>'[1]Plan Indicativo'!N10</f>
        <v>4501029</v>
      </c>
      <c r="O9" s="68" t="str">
        <f>'[1]Plan Indicativo'!O10</f>
        <v>Apoyar financieramente nueve (9) proyectos de convivencia y seguridad ciudadana (4501029) entre ellos, senderos seguros.</v>
      </c>
      <c r="P9" s="66">
        <f>'[1]Plan Indicativo'!P10</f>
        <v>450102900</v>
      </c>
      <c r="Q9" s="68" t="str">
        <f>'[1]Plan Indicativo'!Q10</f>
        <v>Proyecto de convivencia y seguridad ciudadana apoyados financieramente (450102900)</v>
      </c>
      <c r="R9" s="66" t="str">
        <f>'[1]Plan Indicativo'!AC10</f>
        <v>No Acumulativa</v>
      </c>
      <c r="S9" s="66">
        <f>'[1]Plan Indicativo'!AD10</f>
        <v>11</v>
      </c>
      <c r="T9" s="43">
        <f>'[1]Plan Indicativo'!R10</f>
        <v>7</v>
      </c>
      <c r="U9" s="66" t="str">
        <f>'[1]Plan Indicativo'!S10</f>
        <v>Número</v>
      </c>
      <c r="V9" s="69">
        <f>'[1]Plan Indicativo'!T10</f>
        <v>9</v>
      </c>
      <c r="W9" s="41">
        <f>'[1]Plan Indicativo'!U10</f>
        <v>9</v>
      </c>
      <c r="X9" s="42">
        <f>'[1]Plan Indicativo'!V10</f>
        <v>0.25</v>
      </c>
      <c r="Y9" s="43">
        <f>'[1]Plan Indicativo'!W10</f>
        <v>9</v>
      </c>
      <c r="Z9" s="42">
        <f>'[1]Plan Indicativo'!X10</f>
        <v>0.25</v>
      </c>
      <c r="AA9" s="43">
        <f>'[1]Plan Indicativo'!Y10</f>
        <v>9</v>
      </c>
      <c r="AB9" s="42">
        <f>'[1]Plan Indicativo'!Z10</f>
        <v>0.25</v>
      </c>
      <c r="AC9" s="43">
        <f>'[1]Plan Indicativo'!AA10</f>
        <v>9</v>
      </c>
      <c r="AD9" s="44">
        <f>'[1]Plan Indicativo'!AB10</f>
        <v>0.25</v>
      </c>
      <c r="AE9" s="41">
        <v>7.8</v>
      </c>
      <c r="AF9" s="43">
        <f>'[3]Plan de Acción-metas'!O12</f>
        <v>4</v>
      </c>
      <c r="AG9" s="43"/>
      <c r="AH9" s="45"/>
      <c r="AI9" s="70">
        <f t="shared" ref="AI9:AI13" si="4">IF(W9=0," -",AE9/W9)</f>
        <v>0.8666666666666667</v>
      </c>
      <c r="AJ9" s="71">
        <f t="shared" si="0"/>
        <v>0.8666666666666667</v>
      </c>
      <c r="AK9" s="70">
        <f t="shared" ref="AK9:AK15" si="5">IF(Y9=0," -",AF9/Y9)</f>
        <v>0.44444444444444442</v>
      </c>
      <c r="AL9" s="71">
        <f t="shared" si="1"/>
        <v>0.44444444444444442</v>
      </c>
      <c r="AM9" s="70">
        <f t="shared" ref="AM9:AM15" si="6">IF(AA9=0," -",AG9/AA9)</f>
        <v>0</v>
      </c>
      <c r="AN9" s="71">
        <f t="shared" si="2"/>
        <v>0</v>
      </c>
      <c r="AO9" s="70">
        <f t="shared" ref="AO9:AO15" si="7">IF(AC9=0," -",AH9/AC9)</f>
        <v>0</v>
      </c>
      <c r="AP9" s="71">
        <f t="shared" si="3"/>
        <v>0</v>
      </c>
      <c r="AQ9" s="72">
        <f t="shared" ref="AQ9:AQ15" si="8">+IF(AR9&gt;100%,100%,AR9)</f>
        <v>0.32777777777777778</v>
      </c>
      <c r="AR9" s="70">
        <f>+AVERAGE(AJ9,AL9,AN9,AP9)</f>
        <v>0.32777777777777778</v>
      </c>
      <c r="AS9" s="73">
        <f t="shared" ref="AS9:AS15" si="9">+AQ9</f>
        <v>0.32777777777777778</v>
      </c>
      <c r="AT9" s="41">
        <v>10584260577.83</v>
      </c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69"/>
      <c r="BH9" s="74">
        <f t="shared" ref="BH9:BH15" si="10">+SUM(AT9:BG9)</f>
        <v>10584260577.83</v>
      </c>
      <c r="BI9" s="41">
        <v>9030180196.6599998</v>
      </c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69"/>
      <c r="BW9" s="75">
        <f t="shared" ref="BW9:BW15" si="11">+SUM(BI9:BV9)</f>
        <v>9030180196.6599998</v>
      </c>
      <c r="BX9" s="76">
        <v>8818637601.6599998</v>
      </c>
      <c r="BY9" s="77">
        <v>8775757601.6599998</v>
      </c>
      <c r="BZ9" s="78">
        <f t="shared" ref="BZ9:BZ15" si="12">IF(BH9=0," -",BW9/BH9)</f>
        <v>0.85317062351760242</v>
      </c>
      <c r="CA9" s="79">
        <f t="shared" ref="CA9:CA15" si="13">+IF(BH9=0," -",IF(BZ9=0,"0,0%",BX9/BH9))</f>
        <v>0.83318409791721226</v>
      </c>
      <c r="CB9" s="80">
        <f t="shared" ref="CB9:CB15" si="14">+IF(BH9=0," -",IF(BX9=0,"0,0%",BY9/BH9))</f>
        <v>0.82913279932297534</v>
      </c>
      <c r="CC9" s="41">
        <f>'[3]Plan de Acción-metas'!R12</f>
        <v>10735186463</v>
      </c>
      <c r="CD9" s="43">
        <f>'[3]Plan de Acción-metas'!S12</f>
        <v>0</v>
      </c>
      <c r="CE9" s="43">
        <f>'[3]Plan de Acción-metas'!T12</f>
        <v>0</v>
      </c>
      <c r="CF9" s="43">
        <f>'[3]Plan de Acción-metas'!U12</f>
        <v>0</v>
      </c>
      <c r="CG9" s="43">
        <f>'[3]Plan de Acción-metas'!V12</f>
        <v>0</v>
      </c>
      <c r="CH9" s="43">
        <f>'[3]Plan de Acción-metas'!W12</f>
        <v>0</v>
      </c>
      <c r="CI9" s="43">
        <f>'[3]Plan de Acción-metas'!X12</f>
        <v>0</v>
      </c>
      <c r="CJ9" s="43">
        <f>'[3]Plan de Acción-metas'!Y12</f>
        <v>0</v>
      </c>
      <c r="CK9" s="43">
        <f>'[3]Plan de Acción-metas'!Z12</f>
        <v>0</v>
      </c>
      <c r="CL9" s="43">
        <f>'[3]Plan de Acción-metas'!AA12</f>
        <v>0</v>
      </c>
      <c r="CM9" s="43">
        <f>'[3]Plan de Acción-metas'!AB12</f>
        <v>0</v>
      </c>
      <c r="CN9" s="43">
        <f>'[3]Plan de Acción-metas'!AC12</f>
        <v>0</v>
      </c>
      <c r="CO9" s="43">
        <f>'[3]Plan de Acción-metas'!AD12</f>
        <v>0</v>
      </c>
      <c r="CP9" s="69">
        <f>'[3]Plan de Acción-metas'!AE12</f>
        <v>1847407000</v>
      </c>
      <c r="CQ9" s="74">
        <f t="shared" ref="CQ9:CQ15" si="15">+SUM(CC9:CP9)</f>
        <v>12582593463</v>
      </c>
      <c r="CR9" s="41">
        <f>'[3]Plan de Acción-metas'!AG12</f>
        <v>5930925680</v>
      </c>
      <c r="CS9" s="43">
        <f>'[3]Plan de Acción-metas'!AH12</f>
        <v>0</v>
      </c>
      <c r="CT9" s="43">
        <f>'[3]Plan de Acción-metas'!AI12</f>
        <v>0</v>
      </c>
      <c r="CU9" s="43">
        <f>'[3]Plan de Acción-metas'!AJ12</f>
        <v>0</v>
      </c>
      <c r="CV9" s="43">
        <f>'[3]Plan de Acción-metas'!AK12</f>
        <v>0</v>
      </c>
      <c r="CW9" s="43">
        <f>'[3]Plan de Acción-metas'!AL12</f>
        <v>0</v>
      </c>
      <c r="CX9" s="43">
        <f>'[3]Plan de Acción-metas'!AM12</f>
        <v>0</v>
      </c>
      <c r="CY9" s="43">
        <f>'[3]Plan de Acción-metas'!AN12</f>
        <v>0</v>
      </c>
      <c r="CZ9" s="43">
        <f>'[3]Plan de Acción-metas'!AO12</f>
        <v>0</v>
      </c>
      <c r="DA9" s="43">
        <f>'[3]Plan de Acción-metas'!AP12</f>
        <v>0</v>
      </c>
      <c r="DB9" s="43">
        <f>'[3]Plan de Acción-metas'!AQ12</f>
        <v>0</v>
      </c>
      <c r="DC9" s="43">
        <f>'[3]Plan de Acción-metas'!AR12</f>
        <v>0</v>
      </c>
      <c r="DD9" s="43">
        <f>'[3]Plan de Acción-metas'!AS12</f>
        <v>0</v>
      </c>
      <c r="DE9" s="69">
        <f>'[3]Plan de Acción-metas'!AT12</f>
        <v>0</v>
      </c>
      <c r="DF9" s="75">
        <f t="shared" ref="DF9:DF15" si="16">+SUM(CR9:DE9)</f>
        <v>5930925680</v>
      </c>
      <c r="DG9" s="76">
        <f>'[3]Plan de Acción-metas'!AV12</f>
        <v>1810726666.3699999</v>
      </c>
      <c r="DH9" s="81">
        <f>'[3]Plan de Acción-metas'!AW12</f>
        <v>1755123333.03</v>
      </c>
      <c r="DI9" s="82">
        <f t="shared" ref="DI9:DI15" si="17">IF(CQ9=0," -",DF9/CQ9)</f>
        <v>0.47135955694986914</v>
      </c>
      <c r="DJ9" s="79">
        <f t="shared" ref="DJ9:DJ15" si="18">+IF(CQ9=0," -",IF(DI9=0,"0,0%",DG9/CQ9))</f>
        <v>0.14390726933160233</v>
      </c>
      <c r="DK9" s="80">
        <f t="shared" ref="DK9:DK15" si="19">+IF(CQ9=0," -",IF(DG9=0,"0,0%",DH9/CQ9))</f>
        <v>0.13948820155328576</v>
      </c>
      <c r="DL9" s="60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61"/>
      <c r="ES9" s="61"/>
      <c r="ET9" s="61"/>
      <c r="EU9" s="62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61"/>
      <c r="GB9" s="61"/>
      <c r="GC9" s="61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61"/>
      <c r="HK9" s="61"/>
      <c r="HL9" s="63"/>
      <c r="HM9" s="83" t="str">
        <f>'[1]Plan Indicativo'!BL10</f>
        <v>Secretaría del Interior</v>
      </c>
    </row>
    <row r="10" spans="1:221" ht="60" x14ac:dyDescent="0.25">
      <c r="A10" s="65">
        <f>'[1]Plan Indicativo'!A34</f>
        <v>27</v>
      </c>
      <c r="B10" s="66" t="str">
        <f>'[1]Plan Indicativo'!B34</f>
        <v>LE-3</v>
      </c>
      <c r="C10" s="67" t="str">
        <f>'[1]Plan Indicativo'!C34</f>
        <v>Territorio seguro y sostenible</v>
      </c>
      <c r="D10" s="67" t="str">
        <f>'[1]Plan Indicativo'!D34</f>
        <v>Gobierno territorial</v>
      </c>
      <c r="E10" s="66">
        <f>'[1]Plan Indicativo'!E34</f>
        <v>45</v>
      </c>
      <c r="F10" s="68" t="str">
        <f>'[1]Plan Indicativo'!F34</f>
        <v>Aumentar a 9 m2 de espacio público por habitante</v>
      </c>
      <c r="G10" s="68" t="str">
        <f>'[1]Plan Indicativo'!G34</f>
        <v>Reducir a 34 puntos el índice municipal de riesgo ajustado por capacidades</v>
      </c>
      <c r="H10" s="66" t="str">
        <f>'[1]Plan Indicativo'!H34</f>
        <v>110150007</v>
      </c>
      <c r="I10" s="68" t="str">
        <f>'[1]Plan Indicativo'!I34</f>
        <v>índice municipal de riesgo ajustado por capacidades</v>
      </c>
      <c r="J10" s="66">
        <f>'[1]Plan Indicativo'!J34</f>
        <v>35.299999999999997</v>
      </c>
      <c r="K10" s="66">
        <f>'[1]Plan Indicativo'!K34</f>
        <v>34</v>
      </c>
      <c r="L10" s="66" t="str">
        <f>'[1]Plan Indicativo'!L34</f>
        <v>4503</v>
      </c>
      <c r="M10" s="67" t="str">
        <f>'[1]Plan Indicativo'!M34</f>
        <v>Gestión del riesgo de desastres y emergencias (4503).</v>
      </c>
      <c r="N10" s="66" t="str">
        <f>'[1]Plan Indicativo'!N34</f>
        <v>4503023</v>
      </c>
      <c r="O10" s="68" t="str">
        <f>'[1]Plan Indicativo'!O34</f>
        <v>Elaborar 30 documentos de planeación para el fortalecmiento de las capacidades de la gestión del riesgo de desastres y emergencias</v>
      </c>
      <c r="P10" s="66">
        <f>'[1]Plan Indicativo'!P34</f>
        <v>450302300</v>
      </c>
      <c r="Q10" s="68" t="str">
        <f>'[1]Plan Indicativo'!Q34</f>
        <v>Número de documentos de planeación elaborados (450302300)</v>
      </c>
      <c r="R10" s="66" t="str">
        <f>'[1]Plan Indicativo'!AC34</f>
        <v>Acumulativa</v>
      </c>
      <c r="S10" s="66">
        <f>'[1]Plan Indicativo'!AD34</f>
        <v>11</v>
      </c>
      <c r="T10" s="43">
        <f>'[1]Plan Indicativo'!R34</f>
        <v>30</v>
      </c>
      <c r="U10" s="66" t="str">
        <f>'[1]Plan Indicativo'!S34</f>
        <v>Número</v>
      </c>
      <c r="V10" s="69">
        <f>'[1]Plan Indicativo'!T34</f>
        <v>30</v>
      </c>
      <c r="W10" s="41">
        <f>'[1]Plan Indicativo'!U34</f>
        <v>6</v>
      </c>
      <c r="X10" s="42">
        <f>'[1]Plan Indicativo'!V34</f>
        <v>0.2</v>
      </c>
      <c r="Y10" s="43">
        <f>'[1]Plan Indicativo'!W34</f>
        <v>8</v>
      </c>
      <c r="Z10" s="42">
        <f>'[1]Plan Indicativo'!X34</f>
        <v>0.26666666666666666</v>
      </c>
      <c r="AA10" s="43">
        <f>'[1]Plan Indicativo'!Y34</f>
        <v>8</v>
      </c>
      <c r="AB10" s="42">
        <f>'[1]Plan Indicativo'!Z34</f>
        <v>0.26666666666666666</v>
      </c>
      <c r="AC10" s="43">
        <f>'[1]Plan Indicativo'!AA34</f>
        <v>8</v>
      </c>
      <c r="AD10" s="44">
        <f>'[1]Plan Indicativo'!AB34</f>
        <v>0.26666666666666666</v>
      </c>
      <c r="AE10" s="41">
        <v>6</v>
      </c>
      <c r="AF10" s="43">
        <f>'[4]Plan de Acción-metas'!O12</f>
        <v>2.4</v>
      </c>
      <c r="AG10" s="43"/>
      <c r="AH10" s="45"/>
      <c r="AI10" s="70">
        <f t="shared" si="4"/>
        <v>1</v>
      </c>
      <c r="AJ10" s="71">
        <f t="shared" si="0"/>
        <v>1</v>
      </c>
      <c r="AK10" s="70">
        <f t="shared" si="5"/>
        <v>0.3</v>
      </c>
      <c r="AL10" s="71">
        <f t="shared" si="1"/>
        <v>0.3</v>
      </c>
      <c r="AM10" s="70">
        <f t="shared" si="6"/>
        <v>0</v>
      </c>
      <c r="AN10" s="71">
        <f t="shared" si="2"/>
        <v>0</v>
      </c>
      <c r="AO10" s="70">
        <f t="shared" si="7"/>
        <v>0</v>
      </c>
      <c r="AP10" s="71">
        <f t="shared" si="3"/>
        <v>0</v>
      </c>
      <c r="AQ10" s="72">
        <f t="shared" si="8"/>
        <v>0.28000000000000003</v>
      </c>
      <c r="AR10" s="70">
        <f>+SUM(AE10:AH10)/V10</f>
        <v>0.28000000000000003</v>
      </c>
      <c r="AS10" s="73">
        <f t="shared" si="9"/>
        <v>0.28000000000000003</v>
      </c>
      <c r="AT10" s="41">
        <v>124000000</v>
      </c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69"/>
      <c r="BH10" s="74">
        <f t="shared" si="10"/>
        <v>124000000</v>
      </c>
      <c r="BI10" s="41">
        <v>29250000</v>
      </c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69"/>
      <c r="BW10" s="75">
        <f t="shared" si="11"/>
        <v>29250000</v>
      </c>
      <c r="BX10" s="76">
        <v>29250000</v>
      </c>
      <c r="BY10" s="77">
        <v>15750000</v>
      </c>
      <c r="BZ10" s="78">
        <f t="shared" si="12"/>
        <v>0.23588709677419356</v>
      </c>
      <c r="CA10" s="79">
        <f t="shared" si="13"/>
        <v>0.23588709677419356</v>
      </c>
      <c r="CB10" s="80">
        <f t="shared" si="14"/>
        <v>0.12701612903225806</v>
      </c>
      <c r="CC10" s="41">
        <f>'[4]Plan de Acción-metas'!R12</f>
        <v>500000000</v>
      </c>
      <c r="CD10" s="43">
        <f>'[4]Plan de Acción-metas'!S12</f>
        <v>0</v>
      </c>
      <c r="CE10" s="43">
        <f>'[4]Plan de Acción-metas'!T12</f>
        <v>0</v>
      </c>
      <c r="CF10" s="43">
        <f>'[4]Plan de Acción-metas'!U12</f>
        <v>0</v>
      </c>
      <c r="CG10" s="43">
        <f>'[4]Plan de Acción-metas'!V12</f>
        <v>0</v>
      </c>
      <c r="CH10" s="43">
        <f>'[4]Plan de Acción-metas'!W12</f>
        <v>0</v>
      </c>
      <c r="CI10" s="43">
        <f>'[4]Plan de Acción-metas'!X12</f>
        <v>0</v>
      </c>
      <c r="CJ10" s="43">
        <f>'[4]Plan de Acción-metas'!Y12</f>
        <v>0</v>
      </c>
      <c r="CK10" s="43">
        <f>'[4]Plan de Acción-metas'!Z12</f>
        <v>0</v>
      </c>
      <c r="CL10" s="43">
        <f>'[4]Plan de Acción-metas'!AA12</f>
        <v>0</v>
      </c>
      <c r="CM10" s="43">
        <f>'[4]Plan de Acción-metas'!AB12</f>
        <v>0</v>
      </c>
      <c r="CN10" s="43">
        <f>'[4]Plan de Acción-metas'!AC12</f>
        <v>0</v>
      </c>
      <c r="CO10" s="43">
        <f>'[4]Plan de Acción-metas'!AD12</f>
        <v>0</v>
      </c>
      <c r="CP10" s="69">
        <f>'[4]Plan de Acción-metas'!AE12</f>
        <v>161750000</v>
      </c>
      <c r="CQ10" s="74">
        <f t="shared" si="15"/>
        <v>661750000</v>
      </c>
      <c r="CR10" s="41">
        <f>'[4]Plan de Acción-metas'!AG12</f>
        <v>369740000</v>
      </c>
      <c r="CS10" s="43">
        <f>'[4]Plan de Acción-metas'!AH12</f>
        <v>0</v>
      </c>
      <c r="CT10" s="43">
        <f>'[4]Plan de Acción-metas'!AI12</f>
        <v>0</v>
      </c>
      <c r="CU10" s="43">
        <f>'[4]Plan de Acción-metas'!AJ12</f>
        <v>0</v>
      </c>
      <c r="CV10" s="43">
        <f>'[4]Plan de Acción-metas'!AK12</f>
        <v>0</v>
      </c>
      <c r="CW10" s="43">
        <f>'[4]Plan de Acción-metas'!AL12</f>
        <v>0</v>
      </c>
      <c r="CX10" s="43">
        <f>'[4]Plan de Acción-metas'!AM12</f>
        <v>0</v>
      </c>
      <c r="CY10" s="43">
        <f>'[4]Plan de Acción-metas'!AN12</f>
        <v>0</v>
      </c>
      <c r="CZ10" s="43">
        <f>'[4]Plan de Acción-metas'!AO12</f>
        <v>0</v>
      </c>
      <c r="DA10" s="43">
        <f>'[4]Plan de Acción-metas'!AP12</f>
        <v>0</v>
      </c>
      <c r="DB10" s="43">
        <f>'[4]Plan de Acción-metas'!AQ12</f>
        <v>0</v>
      </c>
      <c r="DC10" s="43">
        <f>'[4]Plan de Acción-metas'!AR12</f>
        <v>0</v>
      </c>
      <c r="DD10" s="43">
        <f>'[4]Plan de Acción-metas'!AS12</f>
        <v>0</v>
      </c>
      <c r="DE10" s="69">
        <f>'[4]Plan de Acción-metas'!AT12</f>
        <v>0</v>
      </c>
      <c r="DF10" s="75">
        <f t="shared" si="16"/>
        <v>369740000</v>
      </c>
      <c r="DG10" s="76">
        <f>'[4]Plan de Acción-metas'!AV12</f>
        <v>112831333.34</v>
      </c>
      <c r="DH10" s="81">
        <f>'[4]Plan de Acción-metas'!AW12</f>
        <v>112831333.34</v>
      </c>
      <c r="DI10" s="82">
        <f t="shared" si="17"/>
        <v>0.55873063845863247</v>
      </c>
      <c r="DJ10" s="79">
        <f t="shared" si="18"/>
        <v>0.17050447047978845</v>
      </c>
      <c r="DK10" s="80">
        <f t="shared" si="19"/>
        <v>0.17050447047978845</v>
      </c>
      <c r="DL10" s="60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61"/>
      <c r="ES10" s="61"/>
      <c r="ET10" s="61"/>
      <c r="EU10" s="62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61"/>
      <c r="GB10" s="61"/>
      <c r="GC10" s="61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61"/>
      <c r="HK10" s="61"/>
      <c r="HL10" s="63"/>
      <c r="HM10" s="83" t="str">
        <f>'[1]Plan Indicativo'!BL34</f>
        <v>Secretaría del Interior - GR</v>
      </c>
    </row>
    <row r="11" spans="1:221" ht="60" x14ac:dyDescent="0.25">
      <c r="A11" s="65">
        <f>'[1]Plan Indicativo'!A35</f>
        <v>28</v>
      </c>
      <c r="B11" s="66" t="str">
        <f>'[1]Plan Indicativo'!B35</f>
        <v>LE-3</v>
      </c>
      <c r="C11" s="67" t="str">
        <f>'[1]Plan Indicativo'!C35</f>
        <v>Territorio seguro y sostenible</v>
      </c>
      <c r="D11" s="67" t="str">
        <f>'[1]Plan Indicativo'!D35</f>
        <v>Gobierno territorial</v>
      </c>
      <c r="E11" s="66">
        <f>'[1]Plan Indicativo'!E35</f>
        <v>45</v>
      </c>
      <c r="F11" s="68" t="str">
        <f>'[1]Plan Indicativo'!F35</f>
        <v>Aumentar a 9 m2 de espacio público por habitante</v>
      </c>
      <c r="G11" s="68" t="str">
        <f>'[1]Plan Indicativo'!G35</f>
        <v>Reducir a 34 puntos el índice municipal de riesgo ajustado por capacidades</v>
      </c>
      <c r="H11" s="66" t="str">
        <f>'[1]Plan Indicativo'!H35</f>
        <v>110150007</v>
      </c>
      <c r="I11" s="68" t="str">
        <f>'[1]Plan Indicativo'!I35</f>
        <v>índice municipal de riesgo ajustado por capacidades</v>
      </c>
      <c r="J11" s="66">
        <f>'[1]Plan Indicativo'!J35</f>
        <v>35.299999999999997</v>
      </c>
      <c r="K11" s="66">
        <f>'[1]Plan Indicativo'!K35</f>
        <v>34</v>
      </c>
      <c r="L11" s="66" t="str">
        <f>'[1]Plan Indicativo'!L35</f>
        <v>4503</v>
      </c>
      <c r="M11" s="67" t="str">
        <f>'[1]Plan Indicativo'!M35</f>
        <v>Gestión del riesgo de desastres y emergencias (4503).</v>
      </c>
      <c r="N11" s="66" t="str">
        <f>'[1]Plan Indicativo'!N35</f>
        <v>4503022</v>
      </c>
      <c r="O11" s="68" t="str">
        <f>'[1]Plan Indicativo'!O35</f>
        <v>Realizar 4 obras de infraestructura para mitigación y atención de desastres incorporando soluciones basadas en la naturaleza</v>
      </c>
      <c r="P11" s="66">
        <f>'[1]Plan Indicativo'!P35</f>
        <v>450302200</v>
      </c>
      <c r="Q11" s="68" t="str">
        <f>'[1]Plan Indicativo'!Q35</f>
        <v>Número de obras de infraestructura para mitigación y atención de desastres realizadas (450302200)</v>
      </c>
      <c r="R11" s="66" t="str">
        <f>'[1]Plan Indicativo'!AC35</f>
        <v>Acumulativa</v>
      </c>
      <c r="S11" s="66">
        <f>'[1]Plan Indicativo'!AD35</f>
        <v>11</v>
      </c>
      <c r="T11" s="43">
        <f>'[1]Plan Indicativo'!R35</f>
        <v>17</v>
      </c>
      <c r="U11" s="66" t="str">
        <f>'[1]Plan Indicativo'!S35</f>
        <v>Número</v>
      </c>
      <c r="V11" s="69">
        <f>'[1]Plan Indicativo'!T35</f>
        <v>4</v>
      </c>
      <c r="W11" s="41">
        <f>'[1]Plan Indicativo'!U35</f>
        <v>1</v>
      </c>
      <c r="X11" s="42">
        <f>'[1]Plan Indicativo'!V35</f>
        <v>0.25</v>
      </c>
      <c r="Y11" s="43">
        <f>'[1]Plan Indicativo'!W35</f>
        <v>0.3</v>
      </c>
      <c r="Z11" s="42">
        <f>'[1]Plan Indicativo'!X35</f>
        <v>7.4999999999999997E-2</v>
      </c>
      <c r="AA11" s="43">
        <f>'[1]Plan Indicativo'!Y35</f>
        <v>0.7</v>
      </c>
      <c r="AB11" s="42">
        <f>'[1]Plan Indicativo'!Z35</f>
        <v>0.17499999999999999</v>
      </c>
      <c r="AC11" s="43">
        <f>'[1]Plan Indicativo'!AA35</f>
        <v>2</v>
      </c>
      <c r="AD11" s="44">
        <f>'[1]Plan Indicativo'!AB35</f>
        <v>0.5</v>
      </c>
      <c r="AE11" s="41">
        <v>1</v>
      </c>
      <c r="AF11" s="43">
        <f>'[4]Plan de Acción-metas'!O13</f>
        <v>5.3199999999999997E-2</v>
      </c>
      <c r="AG11" s="43"/>
      <c r="AH11" s="45"/>
      <c r="AI11" s="70">
        <f t="shared" si="4"/>
        <v>1</v>
      </c>
      <c r="AJ11" s="71">
        <f t="shared" si="0"/>
        <v>1</v>
      </c>
      <c r="AK11" s="70">
        <f t="shared" si="5"/>
        <v>0.17733333333333334</v>
      </c>
      <c r="AL11" s="71">
        <f t="shared" si="1"/>
        <v>0.17733333333333334</v>
      </c>
      <c r="AM11" s="70">
        <f t="shared" si="6"/>
        <v>0</v>
      </c>
      <c r="AN11" s="71">
        <f t="shared" si="2"/>
        <v>0</v>
      </c>
      <c r="AO11" s="70">
        <f t="shared" si="7"/>
        <v>0</v>
      </c>
      <c r="AP11" s="71">
        <f t="shared" si="3"/>
        <v>0</v>
      </c>
      <c r="AQ11" s="72">
        <f t="shared" si="8"/>
        <v>0.26329999999999998</v>
      </c>
      <c r="AR11" s="70">
        <f>+SUM(AE11:AH11)/V11</f>
        <v>0.26329999999999998</v>
      </c>
      <c r="AS11" s="73">
        <f t="shared" si="9"/>
        <v>0.26329999999999998</v>
      </c>
      <c r="AT11" s="41">
        <v>95115612313.639999</v>
      </c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69"/>
      <c r="BH11" s="74">
        <f t="shared" si="10"/>
        <v>95115612313.639999</v>
      </c>
      <c r="BI11" s="41">
        <v>71832775743</v>
      </c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69"/>
      <c r="BW11" s="75">
        <f t="shared" si="11"/>
        <v>71832775743</v>
      </c>
      <c r="BX11" s="76">
        <v>37298945679.589996</v>
      </c>
      <c r="BY11" s="77">
        <v>37298945679.589996</v>
      </c>
      <c r="BZ11" s="78">
        <f t="shared" si="12"/>
        <v>0.75521540571209533</v>
      </c>
      <c r="CA11" s="79">
        <f t="shared" si="13"/>
        <v>0.39214325358699459</v>
      </c>
      <c r="CB11" s="80">
        <f t="shared" si="14"/>
        <v>0.39214325358699459</v>
      </c>
      <c r="CC11" s="41">
        <f>'[4]Plan de Acción-metas'!R13</f>
        <v>20434304201.730003</v>
      </c>
      <c r="CD11" s="43">
        <f>'[4]Plan de Acción-metas'!S13</f>
        <v>0</v>
      </c>
      <c r="CE11" s="43">
        <f>'[4]Plan de Acción-metas'!T13</f>
        <v>0</v>
      </c>
      <c r="CF11" s="43">
        <f>'[4]Plan de Acción-metas'!U13</f>
        <v>0</v>
      </c>
      <c r="CG11" s="43">
        <f>'[4]Plan de Acción-metas'!V13</f>
        <v>0</v>
      </c>
      <c r="CH11" s="43">
        <f>'[4]Plan de Acción-metas'!W13</f>
        <v>4726761362.6700001</v>
      </c>
      <c r="CI11" s="43">
        <f>'[4]Plan de Acción-metas'!X13</f>
        <v>0</v>
      </c>
      <c r="CJ11" s="43">
        <f>'[4]Plan de Acción-metas'!Y13</f>
        <v>0</v>
      </c>
      <c r="CK11" s="43">
        <f>'[4]Plan de Acción-metas'!Z13</f>
        <v>0</v>
      </c>
      <c r="CL11" s="43">
        <f>'[4]Plan de Acción-metas'!AA13</f>
        <v>0</v>
      </c>
      <c r="CM11" s="43">
        <f>'[4]Plan de Acción-metas'!AB13</f>
        <v>0</v>
      </c>
      <c r="CN11" s="43">
        <f>'[4]Plan de Acción-metas'!AC13</f>
        <v>0</v>
      </c>
      <c r="CO11" s="43">
        <f>'[4]Plan de Acción-metas'!AD13</f>
        <v>0</v>
      </c>
      <c r="CP11" s="69">
        <f>'[4]Plan de Acción-metas'!AE13</f>
        <v>45118374029.599998</v>
      </c>
      <c r="CQ11" s="74">
        <f t="shared" si="15"/>
        <v>70279439594</v>
      </c>
      <c r="CR11" s="41">
        <f>'[4]Plan de Acción-metas'!AG13</f>
        <v>8161967352.8000002</v>
      </c>
      <c r="CS11" s="43">
        <f>'[4]Plan de Acción-metas'!AH13</f>
        <v>0</v>
      </c>
      <c r="CT11" s="43">
        <f>'[4]Plan de Acción-metas'!AI13</f>
        <v>0</v>
      </c>
      <c r="CU11" s="43">
        <f>'[4]Plan de Acción-metas'!AJ13</f>
        <v>0</v>
      </c>
      <c r="CV11" s="43">
        <f>'[4]Plan de Acción-metas'!AK13</f>
        <v>0</v>
      </c>
      <c r="CW11" s="43">
        <f>'[4]Plan de Acción-metas'!AL13</f>
        <v>0</v>
      </c>
      <c r="CX11" s="43">
        <f>'[4]Plan de Acción-metas'!AM13</f>
        <v>0</v>
      </c>
      <c r="CY11" s="43">
        <f>'[4]Plan de Acción-metas'!AN13</f>
        <v>0</v>
      </c>
      <c r="CZ11" s="43">
        <f>'[4]Plan de Acción-metas'!AO13</f>
        <v>0</v>
      </c>
      <c r="DA11" s="43">
        <f>'[4]Plan de Acción-metas'!AP13</f>
        <v>0</v>
      </c>
      <c r="DB11" s="43">
        <f>'[4]Plan de Acción-metas'!AQ13</f>
        <v>0</v>
      </c>
      <c r="DC11" s="43">
        <f>'[4]Plan de Acción-metas'!AR13</f>
        <v>0</v>
      </c>
      <c r="DD11" s="43">
        <f>'[4]Plan de Acción-metas'!AS13</f>
        <v>0</v>
      </c>
      <c r="DE11" s="69">
        <f>'[4]Plan de Acción-metas'!AT13</f>
        <v>45118374029.599998</v>
      </c>
      <c r="DF11" s="75">
        <f t="shared" si="16"/>
        <v>53280341382.400002</v>
      </c>
      <c r="DG11" s="76">
        <f>'[4]Plan de Acción-metas'!AV13</f>
        <v>0</v>
      </c>
      <c r="DH11" s="81">
        <f>'[4]Plan de Acción-metas'!AW13</f>
        <v>0</v>
      </c>
      <c r="DI11" s="82">
        <f t="shared" si="17"/>
        <v>0.75812131812941674</v>
      </c>
      <c r="DJ11" s="79">
        <f t="shared" si="18"/>
        <v>0</v>
      </c>
      <c r="DK11" s="80" t="str">
        <f t="shared" si="19"/>
        <v>0,0%</v>
      </c>
      <c r="DL11" s="60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61"/>
      <c r="ES11" s="61"/>
      <c r="ET11" s="61"/>
      <c r="EU11" s="62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61"/>
      <c r="GB11" s="61"/>
      <c r="GC11" s="61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61"/>
      <c r="HK11" s="61"/>
      <c r="HL11" s="63"/>
      <c r="HM11" s="83" t="str">
        <f>'[1]Plan Indicativo'!BL35</f>
        <v>Secretaría del Interior - GR</v>
      </c>
    </row>
    <row r="12" spans="1:221" ht="60" x14ac:dyDescent="0.25">
      <c r="A12" s="65">
        <f>'[1]Plan Indicativo'!A36</f>
        <v>29</v>
      </c>
      <c r="B12" s="66" t="str">
        <f>'[1]Plan Indicativo'!B36</f>
        <v>LE-3</v>
      </c>
      <c r="C12" s="67" t="str">
        <f>'[1]Plan Indicativo'!C36</f>
        <v>Territorio seguro y sostenible</v>
      </c>
      <c r="D12" s="67" t="str">
        <f>'[1]Plan Indicativo'!D36</f>
        <v>Gobierno territorial</v>
      </c>
      <c r="E12" s="66">
        <f>'[1]Plan Indicativo'!E36</f>
        <v>45</v>
      </c>
      <c r="F12" s="68" t="str">
        <f>'[1]Plan Indicativo'!F36</f>
        <v>Aumentar a 9 m2 de espacio público por habitante</v>
      </c>
      <c r="G12" s="68" t="str">
        <f>'[1]Plan Indicativo'!G36</f>
        <v>Reducir a 34 puntos el índice municipal de riesgo ajustado por capacidades</v>
      </c>
      <c r="H12" s="66" t="str">
        <f>'[1]Plan Indicativo'!H36</f>
        <v>110150007</v>
      </c>
      <c r="I12" s="68" t="str">
        <f>'[1]Plan Indicativo'!I36</f>
        <v>índice municipal de riesgo ajustado por capacidades</v>
      </c>
      <c r="J12" s="66">
        <f>'[1]Plan Indicativo'!J36</f>
        <v>35.299999999999997</v>
      </c>
      <c r="K12" s="66">
        <f>'[1]Plan Indicativo'!K36</f>
        <v>34</v>
      </c>
      <c r="L12" s="66" t="str">
        <f>'[1]Plan Indicativo'!L36</f>
        <v>4503</v>
      </c>
      <c r="M12" s="67" t="str">
        <f>'[1]Plan Indicativo'!M36</f>
        <v>Gestión del riesgo de desastres y emergencias (4503).</v>
      </c>
      <c r="N12" s="66" t="str">
        <f>'[1]Plan Indicativo'!N36</f>
        <v>4503028</v>
      </c>
      <c r="O12" s="68" t="str">
        <f>'[1]Plan Indicativo'!O36</f>
        <v>Apoyar el 23,000 de las personas afectadas por situaciones de emergencia, desastres o declaratorias de calamidad pública</v>
      </c>
      <c r="P12" s="66">
        <f>'[1]Plan Indicativo'!P36</f>
        <v>450302800</v>
      </c>
      <c r="Q12" s="68" t="str">
        <f>'[1]Plan Indicativo'!Q36</f>
        <v>Número de personas afectadas por situaciones de emergencia, desastres o declaratorias de calamidad pública apoyadas (450302800)</v>
      </c>
      <c r="R12" s="66" t="str">
        <f>'[1]Plan Indicativo'!AC36</f>
        <v>Acumulativa</v>
      </c>
      <c r="S12" s="66">
        <f>'[1]Plan Indicativo'!AD36</f>
        <v>11</v>
      </c>
      <c r="T12" s="43">
        <f>'[1]Plan Indicativo'!R36</f>
        <v>0</v>
      </c>
      <c r="U12" s="66" t="str">
        <f>'[1]Plan Indicativo'!S36</f>
        <v>Número</v>
      </c>
      <c r="V12" s="69">
        <f>'[1]Plan Indicativo'!T36</f>
        <v>23000</v>
      </c>
      <c r="W12" s="41">
        <f>'[1]Plan Indicativo'!U36</f>
        <v>5300</v>
      </c>
      <c r="X12" s="42">
        <f>'[1]Plan Indicativo'!V36</f>
        <v>0.23043478260869565</v>
      </c>
      <c r="Y12" s="43">
        <f>'[1]Plan Indicativo'!W36</f>
        <v>5500</v>
      </c>
      <c r="Z12" s="42">
        <f>'[1]Plan Indicativo'!X36</f>
        <v>0.2391304347826087</v>
      </c>
      <c r="AA12" s="43">
        <f>'[1]Plan Indicativo'!Y36</f>
        <v>5900</v>
      </c>
      <c r="AB12" s="42">
        <f>'[1]Plan Indicativo'!Z36</f>
        <v>0.2565217391304348</v>
      </c>
      <c r="AC12" s="43">
        <f>'[1]Plan Indicativo'!AA36</f>
        <v>6300</v>
      </c>
      <c r="AD12" s="44">
        <f>'[1]Plan Indicativo'!AB36</f>
        <v>0.27391304347826084</v>
      </c>
      <c r="AE12" s="41">
        <v>6790</v>
      </c>
      <c r="AF12" s="43">
        <f>'[4]Plan de Acción-metas'!O14</f>
        <v>13145</v>
      </c>
      <c r="AG12" s="43"/>
      <c r="AH12" s="45"/>
      <c r="AI12" s="70">
        <f t="shared" si="4"/>
        <v>1.2811320754716982</v>
      </c>
      <c r="AJ12" s="71">
        <f t="shared" si="0"/>
        <v>1</v>
      </c>
      <c r="AK12" s="70">
        <f t="shared" si="5"/>
        <v>2.39</v>
      </c>
      <c r="AL12" s="71">
        <f t="shared" si="1"/>
        <v>1</v>
      </c>
      <c r="AM12" s="70">
        <f t="shared" si="6"/>
        <v>0</v>
      </c>
      <c r="AN12" s="71">
        <f t="shared" si="2"/>
        <v>0</v>
      </c>
      <c r="AO12" s="70">
        <f t="shared" si="7"/>
        <v>0</v>
      </c>
      <c r="AP12" s="71">
        <f t="shared" si="3"/>
        <v>0</v>
      </c>
      <c r="AQ12" s="72">
        <f t="shared" si="8"/>
        <v>0.86673913043478257</v>
      </c>
      <c r="AR12" s="70">
        <f t="shared" ref="AR12:AR13" si="20">+SUM(AE12:AH12)/V12</f>
        <v>0.86673913043478257</v>
      </c>
      <c r="AS12" s="73">
        <f t="shared" si="9"/>
        <v>0.86673913043478257</v>
      </c>
      <c r="AT12" s="41">
        <v>5536418736.9899998</v>
      </c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69"/>
      <c r="BH12" s="74">
        <f t="shared" si="10"/>
        <v>5536418736.9899998</v>
      </c>
      <c r="BI12" s="41">
        <v>2104708727.8499999</v>
      </c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69"/>
      <c r="BW12" s="75">
        <f t="shared" si="11"/>
        <v>2104708727.8499999</v>
      </c>
      <c r="BX12" s="76">
        <v>2104708727.8499999</v>
      </c>
      <c r="BY12" s="77">
        <v>2095808727.8499999</v>
      </c>
      <c r="BZ12" s="78">
        <f t="shared" si="12"/>
        <v>0.38015707045205777</v>
      </c>
      <c r="CA12" s="79">
        <f t="shared" si="13"/>
        <v>0.38015707045205777</v>
      </c>
      <c r="CB12" s="80">
        <f t="shared" si="14"/>
        <v>0.37854953308488981</v>
      </c>
      <c r="CC12" s="41">
        <f>'[4]Plan de Acción-metas'!R14</f>
        <v>1700000000</v>
      </c>
      <c r="CD12" s="43">
        <f>'[4]Plan de Acción-metas'!S14</f>
        <v>0</v>
      </c>
      <c r="CE12" s="43">
        <f>'[4]Plan de Acción-metas'!T14</f>
        <v>0</v>
      </c>
      <c r="CF12" s="43">
        <f>'[4]Plan de Acción-metas'!U14</f>
        <v>0</v>
      </c>
      <c r="CG12" s="43">
        <f>'[4]Plan de Acción-metas'!V14</f>
        <v>0</v>
      </c>
      <c r="CH12" s="43">
        <f>'[4]Plan de Acción-metas'!W14</f>
        <v>0</v>
      </c>
      <c r="CI12" s="43">
        <f>'[4]Plan de Acción-metas'!X14</f>
        <v>0</v>
      </c>
      <c r="CJ12" s="43">
        <f>'[4]Plan de Acción-metas'!Y14</f>
        <v>0</v>
      </c>
      <c r="CK12" s="43">
        <f>'[4]Plan de Acción-metas'!Z14</f>
        <v>0</v>
      </c>
      <c r="CL12" s="43">
        <f>'[4]Plan de Acción-metas'!AA14</f>
        <v>0</v>
      </c>
      <c r="CM12" s="43">
        <f>'[4]Plan de Acción-metas'!AB14</f>
        <v>0</v>
      </c>
      <c r="CN12" s="43">
        <f>'[4]Plan de Acción-metas'!AC14</f>
        <v>0</v>
      </c>
      <c r="CO12" s="43">
        <f>'[4]Plan de Acción-metas'!AD14</f>
        <v>0</v>
      </c>
      <c r="CP12" s="69">
        <f>'[4]Plan de Acción-metas'!AE14</f>
        <v>3174828812</v>
      </c>
      <c r="CQ12" s="74">
        <f t="shared" si="15"/>
        <v>4874828812</v>
      </c>
      <c r="CR12" s="41">
        <f>'[4]Plan de Acción-metas'!AG14</f>
        <v>911400000</v>
      </c>
      <c r="CS12" s="43">
        <f>'[4]Plan de Acción-metas'!AH14</f>
        <v>0</v>
      </c>
      <c r="CT12" s="43">
        <f>'[4]Plan de Acción-metas'!AI14</f>
        <v>0</v>
      </c>
      <c r="CU12" s="43">
        <f>'[4]Plan de Acción-metas'!AJ14</f>
        <v>0</v>
      </c>
      <c r="CV12" s="43">
        <f>'[4]Plan de Acción-metas'!AK14</f>
        <v>0</v>
      </c>
      <c r="CW12" s="43">
        <f>'[4]Plan de Acción-metas'!AL14</f>
        <v>0</v>
      </c>
      <c r="CX12" s="43">
        <f>'[4]Plan de Acción-metas'!AM14</f>
        <v>0</v>
      </c>
      <c r="CY12" s="43">
        <f>'[4]Plan de Acción-metas'!AN14</f>
        <v>0</v>
      </c>
      <c r="CZ12" s="43">
        <f>'[4]Plan de Acción-metas'!AO14</f>
        <v>0</v>
      </c>
      <c r="DA12" s="43">
        <f>'[4]Plan de Acción-metas'!AP14</f>
        <v>0</v>
      </c>
      <c r="DB12" s="43">
        <f>'[4]Plan de Acción-metas'!AQ14</f>
        <v>0</v>
      </c>
      <c r="DC12" s="43">
        <f>'[4]Plan de Acción-metas'!AR14</f>
        <v>0</v>
      </c>
      <c r="DD12" s="43">
        <f>'[4]Plan de Acción-metas'!AS14</f>
        <v>0</v>
      </c>
      <c r="DE12" s="69">
        <f>'[4]Plan de Acción-metas'!AT14</f>
        <v>0</v>
      </c>
      <c r="DF12" s="75">
        <f t="shared" si="16"/>
        <v>911400000</v>
      </c>
      <c r="DG12" s="76">
        <f>'[4]Plan de Acción-metas'!AV14</f>
        <v>235591666.66</v>
      </c>
      <c r="DH12" s="81">
        <f>'[4]Plan de Acción-metas'!AW14</f>
        <v>230924999.99000001</v>
      </c>
      <c r="DI12" s="82">
        <f t="shared" si="17"/>
        <v>0.18696041135977434</v>
      </c>
      <c r="DJ12" s="79">
        <f t="shared" si="18"/>
        <v>4.8328192793162639E-2</v>
      </c>
      <c r="DK12" s="80">
        <f t="shared" si="19"/>
        <v>4.7370894219208128E-2</v>
      </c>
      <c r="DL12" s="60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61"/>
      <c r="ES12" s="61"/>
      <c r="ET12" s="61"/>
      <c r="EU12" s="62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61"/>
      <c r="GB12" s="61"/>
      <c r="GC12" s="61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61"/>
      <c r="HK12" s="61"/>
      <c r="HL12" s="63"/>
      <c r="HM12" s="83" t="str">
        <f>'[1]Plan Indicativo'!BL36</f>
        <v>Secretaría del Interior - GR</v>
      </c>
    </row>
    <row r="13" spans="1:221" ht="45" x14ac:dyDescent="0.25">
      <c r="A13" s="65">
        <f>'[1]Plan Indicativo'!A38</f>
        <v>31</v>
      </c>
      <c r="B13" s="66" t="str">
        <f>'[1]Plan Indicativo'!B38</f>
        <v>LE-3</v>
      </c>
      <c r="C13" s="67" t="str">
        <f>'[1]Plan Indicativo'!C38</f>
        <v>Territorio seguro y sostenible</v>
      </c>
      <c r="D13" s="67" t="str">
        <f>'[1]Plan Indicativo'!D38</f>
        <v>Gobierno territorial</v>
      </c>
      <c r="E13" s="66">
        <f>'[1]Plan Indicativo'!E38</f>
        <v>45</v>
      </c>
      <c r="F13" s="68" t="str">
        <f>'[1]Plan Indicativo'!F38</f>
        <v>Aumentar a 9 m2 de espacio público por habitante</v>
      </c>
      <c r="G13" s="68" t="str">
        <f>'[1]Plan Indicativo'!G38</f>
        <v>Reducir a 34 puntos el índice municipal de riesgo ajustado por capacidades</v>
      </c>
      <c r="H13" s="66" t="str">
        <f>'[1]Plan Indicativo'!H38</f>
        <v>110150007</v>
      </c>
      <c r="I13" s="68" t="str">
        <f>'[1]Plan Indicativo'!I38</f>
        <v>índice municipal de riesgo ajustado por capacidades</v>
      </c>
      <c r="J13" s="66">
        <f>'[1]Plan Indicativo'!J38</f>
        <v>35.299999999999997</v>
      </c>
      <c r="K13" s="66">
        <f>'[1]Plan Indicativo'!K38</f>
        <v>34</v>
      </c>
      <c r="L13" s="66" t="str">
        <f>'[1]Plan Indicativo'!L38</f>
        <v>4503</v>
      </c>
      <c r="M13" s="67" t="str">
        <f>'[1]Plan Indicativo'!M38</f>
        <v>Gestión del riesgo de desastres y emergencias (4503).</v>
      </c>
      <c r="N13" s="66" t="str">
        <f>'[1]Plan Indicativo'!N38</f>
        <v>4503017</v>
      </c>
      <c r="O13" s="68" t="str">
        <f>'[1]Plan Indicativo'!O38</f>
        <v>Elaborar 8 estudios sobre riesgo de desastres en asentamientos humanos</v>
      </c>
      <c r="P13" s="66">
        <f>'[1]Plan Indicativo'!P38</f>
        <v>450301700</v>
      </c>
      <c r="Q13" s="68" t="str">
        <f>'[1]Plan Indicativo'!Q38</f>
        <v>Estudios de riesgo de desastres elaborados  (450301700).</v>
      </c>
      <c r="R13" s="66" t="str">
        <f>'[1]Plan Indicativo'!AC38</f>
        <v>Acumulativa</v>
      </c>
      <c r="S13" s="66">
        <f>'[1]Plan Indicativo'!AD38</f>
        <v>11</v>
      </c>
      <c r="T13" s="43">
        <f>'[1]Plan Indicativo'!R38</f>
        <v>8</v>
      </c>
      <c r="U13" s="66" t="str">
        <f>'[1]Plan Indicativo'!S38</f>
        <v>Número</v>
      </c>
      <c r="V13" s="69">
        <f>'[1]Plan Indicativo'!T38</f>
        <v>8</v>
      </c>
      <c r="W13" s="41">
        <f>'[1]Plan Indicativo'!U38</f>
        <v>0</v>
      </c>
      <c r="X13" s="42">
        <f>'[1]Plan Indicativo'!V38</f>
        <v>0</v>
      </c>
      <c r="Y13" s="43">
        <f>'[1]Plan Indicativo'!W38</f>
        <v>2</v>
      </c>
      <c r="Z13" s="42">
        <f>'[1]Plan Indicativo'!X38</f>
        <v>0.25</v>
      </c>
      <c r="AA13" s="43">
        <f>'[1]Plan Indicativo'!Y38</f>
        <v>3</v>
      </c>
      <c r="AB13" s="42">
        <f>'[1]Plan Indicativo'!Z38</f>
        <v>0.375</v>
      </c>
      <c r="AC13" s="43">
        <f>'[1]Plan Indicativo'!AA38</f>
        <v>3</v>
      </c>
      <c r="AD13" s="44">
        <f>'[1]Plan Indicativo'!AB38</f>
        <v>0.375</v>
      </c>
      <c r="AE13" s="41">
        <v>0</v>
      </c>
      <c r="AF13" s="43">
        <f>'[4]Plan de Acción-metas'!O16</f>
        <v>0</v>
      </c>
      <c r="AG13" s="43"/>
      <c r="AH13" s="45"/>
      <c r="AI13" s="70" t="str">
        <f t="shared" si="4"/>
        <v xml:space="preserve"> -</v>
      </c>
      <c r="AJ13" s="71" t="str">
        <f t="shared" si="0"/>
        <v xml:space="preserve"> -</v>
      </c>
      <c r="AK13" s="70">
        <f t="shared" si="5"/>
        <v>0</v>
      </c>
      <c r="AL13" s="71">
        <f t="shared" si="1"/>
        <v>0</v>
      </c>
      <c r="AM13" s="70">
        <f t="shared" si="6"/>
        <v>0</v>
      </c>
      <c r="AN13" s="71">
        <f t="shared" si="2"/>
        <v>0</v>
      </c>
      <c r="AO13" s="70">
        <f t="shared" si="7"/>
        <v>0</v>
      </c>
      <c r="AP13" s="71">
        <f t="shared" si="3"/>
        <v>0</v>
      </c>
      <c r="AQ13" s="72">
        <f t="shared" si="8"/>
        <v>0</v>
      </c>
      <c r="AR13" s="70">
        <f t="shared" si="20"/>
        <v>0</v>
      </c>
      <c r="AS13" s="73">
        <f t="shared" si="9"/>
        <v>0</v>
      </c>
      <c r="AT13" s="41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69"/>
      <c r="BH13" s="74">
        <f t="shared" si="10"/>
        <v>0</v>
      </c>
      <c r="BI13" s="41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69"/>
      <c r="BW13" s="75">
        <f t="shared" si="11"/>
        <v>0</v>
      </c>
      <c r="BX13" s="76">
        <v>0</v>
      </c>
      <c r="BY13" s="77">
        <v>0</v>
      </c>
      <c r="BZ13" s="78" t="str">
        <f t="shared" si="12"/>
        <v xml:space="preserve"> -</v>
      </c>
      <c r="CA13" s="79" t="str">
        <f t="shared" si="13"/>
        <v xml:space="preserve"> -</v>
      </c>
      <c r="CB13" s="80" t="str">
        <f t="shared" si="14"/>
        <v xml:space="preserve"> -</v>
      </c>
      <c r="CC13" s="41">
        <f>'[4]Plan de Acción-metas'!R16</f>
        <v>250000000</v>
      </c>
      <c r="CD13" s="43">
        <f>'[4]Plan de Acción-metas'!S16</f>
        <v>0</v>
      </c>
      <c r="CE13" s="43">
        <f>'[4]Plan de Acción-metas'!T16</f>
        <v>0</v>
      </c>
      <c r="CF13" s="43">
        <f>'[4]Plan de Acción-metas'!U16</f>
        <v>0</v>
      </c>
      <c r="CG13" s="43">
        <f>'[4]Plan de Acción-metas'!V16</f>
        <v>0</v>
      </c>
      <c r="CH13" s="43">
        <f>'[4]Plan de Acción-metas'!W16</f>
        <v>0</v>
      </c>
      <c r="CI13" s="43">
        <f>'[4]Plan de Acción-metas'!X16</f>
        <v>0</v>
      </c>
      <c r="CJ13" s="43">
        <f>'[4]Plan de Acción-metas'!Y16</f>
        <v>0</v>
      </c>
      <c r="CK13" s="43">
        <f>'[4]Plan de Acción-metas'!Z16</f>
        <v>0</v>
      </c>
      <c r="CL13" s="43">
        <f>'[4]Plan de Acción-metas'!AA16</f>
        <v>0</v>
      </c>
      <c r="CM13" s="43">
        <f>'[4]Plan de Acción-metas'!AB16</f>
        <v>0</v>
      </c>
      <c r="CN13" s="43">
        <f>'[4]Plan de Acción-metas'!AC16</f>
        <v>0</v>
      </c>
      <c r="CO13" s="43">
        <f>'[4]Plan de Acción-metas'!AD16</f>
        <v>0</v>
      </c>
      <c r="CP13" s="69">
        <f>'[4]Plan de Acción-metas'!AE16</f>
        <v>0</v>
      </c>
      <c r="CQ13" s="74">
        <f t="shared" si="15"/>
        <v>250000000</v>
      </c>
      <c r="CR13" s="41">
        <f>'[4]Plan de Acción-metas'!AG16</f>
        <v>0</v>
      </c>
      <c r="CS13" s="43">
        <f>'[4]Plan de Acción-metas'!AH16</f>
        <v>0</v>
      </c>
      <c r="CT13" s="43">
        <f>'[4]Plan de Acción-metas'!AI16</f>
        <v>0</v>
      </c>
      <c r="CU13" s="43">
        <f>'[4]Plan de Acción-metas'!AJ16</f>
        <v>0</v>
      </c>
      <c r="CV13" s="43">
        <f>'[4]Plan de Acción-metas'!AK16</f>
        <v>0</v>
      </c>
      <c r="CW13" s="43">
        <f>'[4]Plan de Acción-metas'!AL16</f>
        <v>0</v>
      </c>
      <c r="CX13" s="43">
        <f>'[4]Plan de Acción-metas'!AM16</f>
        <v>0</v>
      </c>
      <c r="CY13" s="43">
        <f>'[4]Plan de Acción-metas'!AN16</f>
        <v>0</v>
      </c>
      <c r="CZ13" s="43">
        <f>'[4]Plan de Acción-metas'!AO16</f>
        <v>0</v>
      </c>
      <c r="DA13" s="43">
        <f>'[4]Plan de Acción-metas'!AP16</f>
        <v>0</v>
      </c>
      <c r="DB13" s="43">
        <f>'[4]Plan de Acción-metas'!AQ16</f>
        <v>0</v>
      </c>
      <c r="DC13" s="43">
        <f>'[4]Plan de Acción-metas'!AR16</f>
        <v>0</v>
      </c>
      <c r="DD13" s="43">
        <f>'[4]Plan de Acción-metas'!AS16</f>
        <v>0</v>
      </c>
      <c r="DE13" s="69">
        <f>'[4]Plan de Acción-metas'!AT16</f>
        <v>0</v>
      </c>
      <c r="DF13" s="75">
        <f t="shared" si="16"/>
        <v>0</v>
      </c>
      <c r="DG13" s="76">
        <f>'[4]Plan de Acción-metas'!AV16</f>
        <v>0</v>
      </c>
      <c r="DH13" s="81">
        <f>'[4]Plan de Acción-metas'!AW16</f>
        <v>0</v>
      </c>
      <c r="DI13" s="82">
        <f t="shared" si="17"/>
        <v>0</v>
      </c>
      <c r="DJ13" s="79" t="str">
        <f t="shared" si="18"/>
        <v>0,0%</v>
      </c>
      <c r="DK13" s="80" t="str">
        <f t="shared" si="19"/>
        <v>0,0%</v>
      </c>
      <c r="DL13" s="60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61"/>
      <c r="ES13" s="61"/>
      <c r="ET13" s="61"/>
      <c r="EU13" s="62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61"/>
      <c r="GB13" s="61"/>
      <c r="GC13" s="61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61"/>
      <c r="HK13" s="61"/>
      <c r="HL13" s="63"/>
      <c r="HM13" s="83" t="str">
        <f>'[1]Plan Indicativo'!BL38</f>
        <v>Secretaría del Interior - GR</v>
      </c>
    </row>
    <row r="14" spans="1:221" ht="45" x14ac:dyDescent="0.25">
      <c r="A14" s="65">
        <f>'[1]Plan Indicativo'!A42</f>
        <v>35</v>
      </c>
      <c r="B14" s="66" t="str">
        <f>'[1]Plan Indicativo'!B42</f>
        <v>LE-3</v>
      </c>
      <c r="C14" s="67" t="str">
        <f>'[1]Plan Indicativo'!C42</f>
        <v>Territorio seguro y sostenible</v>
      </c>
      <c r="D14" s="67" t="str">
        <f>'[1]Plan Indicativo'!D42</f>
        <v>Gobierno territorial</v>
      </c>
      <c r="E14" s="66">
        <f>'[1]Plan Indicativo'!E42</f>
        <v>45</v>
      </c>
      <c r="F14" s="68" t="str">
        <f>'[1]Plan Indicativo'!F42</f>
        <v>Disminuir a 12% las áreas de ecosistemas degradados</v>
      </c>
      <c r="G14" s="68" t="str">
        <f>'[1]Plan Indicativo'!G42</f>
        <v>Aumentar al 45% las personas consultadas que  son responsables en su ejercicio de tenencia de animales de compañia</v>
      </c>
      <c r="H14" s="66" t="str">
        <f>'[1]Plan Indicativo'!H42</f>
        <v>00000031</v>
      </c>
      <c r="I14" s="68" t="str">
        <f>'[1]Plan Indicativo'!I42</f>
        <v>Tenencia responsable de mascotas</v>
      </c>
      <c r="J14" s="66" t="str">
        <f>'[1]Plan Indicativo'!J42</f>
        <v>ND</v>
      </c>
      <c r="K14" s="66">
        <f>'[1]Plan Indicativo'!K42</f>
        <v>0.45</v>
      </c>
      <c r="L14" s="66" t="str">
        <f>'[1]Plan Indicativo'!L42</f>
        <v>4501</v>
      </c>
      <c r="M14" s="67" t="str">
        <f>'[1]Plan Indicativo'!M42</f>
        <v>Fortalecimiento de la convivencia y la seguridad ciudadana (4501).</v>
      </c>
      <c r="N14" s="66" t="str">
        <f>'[1]Plan Indicativo'!N42</f>
        <v>4501061</v>
      </c>
      <c r="O14" s="68" t="str">
        <f>'[1]Plan Indicativo'!O42</f>
        <v>Atender 50,000 animales domésticos (40.000 esterilizaciones, 10.000 atenciones integrales)</v>
      </c>
      <c r="P14" s="66">
        <f>'[1]Plan Indicativo'!P42</f>
        <v>450106100</v>
      </c>
      <c r="Q14" s="68" t="str">
        <f>'[1]Plan Indicativo'!Q42</f>
        <v>Animales atendidos (450106100)</v>
      </c>
      <c r="R14" s="66" t="str">
        <f>'[1]Plan Indicativo'!AC42</f>
        <v>Acumulativa</v>
      </c>
      <c r="S14" s="66" t="str">
        <f>'[1]Plan Indicativo'!AD42</f>
        <v>11
15</v>
      </c>
      <c r="T14" s="43">
        <f>'[1]Plan Indicativo'!R42</f>
        <v>20000</v>
      </c>
      <c r="U14" s="66" t="str">
        <f>'[1]Plan Indicativo'!S42</f>
        <v>Número</v>
      </c>
      <c r="V14" s="69">
        <f>'[1]Plan Indicativo'!T42</f>
        <v>50000</v>
      </c>
      <c r="W14" s="41">
        <f>'[1]Plan Indicativo'!U42</f>
        <v>5000</v>
      </c>
      <c r="X14" s="42">
        <f>'[1]Plan Indicativo'!V42</f>
        <v>0.1</v>
      </c>
      <c r="Y14" s="43">
        <f>'[1]Plan Indicativo'!W42</f>
        <v>15000</v>
      </c>
      <c r="Z14" s="42">
        <f>'[1]Plan Indicativo'!X42</f>
        <v>0.3</v>
      </c>
      <c r="AA14" s="43">
        <f>'[1]Plan Indicativo'!Y42</f>
        <v>15000</v>
      </c>
      <c r="AB14" s="42">
        <f>'[1]Plan Indicativo'!Z42</f>
        <v>0.3</v>
      </c>
      <c r="AC14" s="43">
        <f>'[1]Plan Indicativo'!AA42</f>
        <v>15000</v>
      </c>
      <c r="AD14" s="44">
        <f>'[1]Plan Indicativo'!AB42</f>
        <v>0.3</v>
      </c>
      <c r="AE14" s="41">
        <v>7992</v>
      </c>
      <c r="AF14" s="43">
        <f>'[5]Plan de Acción-metas'!O12</f>
        <v>6122</v>
      </c>
      <c r="AG14" s="43"/>
      <c r="AH14" s="45"/>
      <c r="AI14" s="70">
        <f>IF(W14=0," -",AE14/W14)</f>
        <v>1.5984</v>
      </c>
      <c r="AJ14" s="71">
        <f t="shared" si="0"/>
        <v>1</v>
      </c>
      <c r="AK14" s="70">
        <f t="shared" si="5"/>
        <v>0.40813333333333335</v>
      </c>
      <c r="AL14" s="71">
        <f t="shared" si="1"/>
        <v>0.40813333333333335</v>
      </c>
      <c r="AM14" s="70">
        <f t="shared" si="6"/>
        <v>0</v>
      </c>
      <c r="AN14" s="71">
        <f t="shared" si="2"/>
        <v>0</v>
      </c>
      <c r="AO14" s="70">
        <f t="shared" si="7"/>
        <v>0</v>
      </c>
      <c r="AP14" s="71">
        <f t="shared" si="3"/>
        <v>0</v>
      </c>
      <c r="AQ14" s="72">
        <f t="shared" si="8"/>
        <v>0.28227999999999998</v>
      </c>
      <c r="AR14" s="70">
        <f t="shared" ref="AR14" si="21">+SUM(AE14:AH14)/V14</f>
        <v>0.28227999999999998</v>
      </c>
      <c r="AS14" s="73">
        <f t="shared" si="9"/>
        <v>0.28227999999999998</v>
      </c>
      <c r="AT14" s="41">
        <v>2000000000</v>
      </c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69"/>
      <c r="BH14" s="74">
        <f t="shared" si="10"/>
        <v>2000000000</v>
      </c>
      <c r="BI14" s="41">
        <v>1158500992.73</v>
      </c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69"/>
      <c r="BW14" s="75">
        <f t="shared" si="11"/>
        <v>1158500992.73</v>
      </c>
      <c r="BX14" s="76">
        <v>853972763.73000002</v>
      </c>
      <c r="BY14" s="77">
        <v>776369873.54999995</v>
      </c>
      <c r="BZ14" s="78">
        <f t="shared" si="12"/>
        <v>0.57925049636500003</v>
      </c>
      <c r="CA14" s="79">
        <f t="shared" si="13"/>
        <v>0.42698638186499999</v>
      </c>
      <c r="CB14" s="80">
        <f t="shared" si="14"/>
        <v>0.38818493677499999</v>
      </c>
      <c r="CC14" s="41">
        <f>'[5]Plan de Acción-metas'!R12</f>
        <v>1620386785</v>
      </c>
      <c r="CD14" s="43">
        <f>'[5]Plan de Acción-metas'!S12</f>
        <v>0</v>
      </c>
      <c r="CE14" s="43">
        <f>'[5]Plan de Acción-metas'!T12</f>
        <v>0</v>
      </c>
      <c r="CF14" s="43">
        <f>'[5]Plan de Acción-metas'!U12</f>
        <v>0</v>
      </c>
      <c r="CG14" s="43">
        <f>'[5]Plan de Acción-metas'!V12</f>
        <v>0</v>
      </c>
      <c r="CH14" s="43">
        <f>'[5]Plan de Acción-metas'!W12</f>
        <v>0</v>
      </c>
      <c r="CI14" s="43">
        <f>'[5]Plan de Acción-metas'!X12</f>
        <v>0</v>
      </c>
      <c r="CJ14" s="43">
        <f>'[5]Plan de Acción-metas'!Y12</f>
        <v>0</v>
      </c>
      <c r="CK14" s="43">
        <f>'[5]Plan de Acción-metas'!Z12</f>
        <v>0</v>
      </c>
      <c r="CL14" s="43">
        <f>'[5]Plan de Acción-metas'!AA12</f>
        <v>0</v>
      </c>
      <c r="CM14" s="43">
        <f>'[5]Plan de Acción-metas'!AB12</f>
        <v>0</v>
      </c>
      <c r="CN14" s="43">
        <f>'[5]Plan de Acción-metas'!AC12</f>
        <v>0</v>
      </c>
      <c r="CO14" s="43">
        <f>'[5]Plan de Acción-metas'!AD12</f>
        <v>0</v>
      </c>
      <c r="CP14" s="69">
        <f>'[5]Plan de Acción-metas'!AE12</f>
        <v>1860900000</v>
      </c>
      <c r="CQ14" s="74">
        <f t="shared" si="15"/>
        <v>3481286785</v>
      </c>
      <c r="CR14" s="41">
        <f>'[5]Plan de Acción-metas'!AG12</f>
        <v>757014116</v>
      </c>
      <c r="CS14" s="43">
        <f>'[5]Plan de Acción-metas'!AH12</f>
        <v>0</v>
      </c>
      <c r="CT14" s="43">
        <f>'[5]Plan de Acción-metas'!AI12</f>
        <v>0</v>
      </c>
      <c r="CU14" s="43">
        <f>'[5]Plan de Acción-metas'!AJ12</f>
        <v>0</v>
      </c>
      <c r="CV14" s="43">
        <f>'[5]Plan de Acción-metas'!AK12</f>
        <v>0</v>
      </c>
      <c r="CW14" s="43">
        <f>'[5]Plan de Acción-metas'!AL12</f>
        <v>0</v>
      </c>
      <c r="CX14" s="43">
        <f>'[5]Plan de Acción-metas'!AM12</f>
        <v>0</v>
      </c>
      <c r="CY14" s="43">
        <f>'[5]Plan de Acción-metas'!AN12</f>
        <v>0</v>
      </c>
      <c r="CZ14" s="43">
        <f>'[5]Plan de Acción-metas'!AO12</f>
        <v>0</v>
      </c>
      <c r="DA14" s="43">
        <f>'[5]Plan de Acción-metas'!AP12</f>
        <v>0</v>
      </c>
      <c r="DB14" s="43">
        <f>'[5]Plan de Acción-metas'!AQ12</f>
        <v>0</v>
      </c>
      <c r="DC14" s="43">
        <f>'[5]Plan de Acción-metas'!AR12</f>
        <v>0</v>
      </c>
      <c r="DD14" s="43">
        <f>'[5]Plan de Acción-metas'!AS12</f>
        <v>0</v>
      </c>
      <c r="DE14" s="69">
        <f>'[5]Plan de Acción-metas'!AT12</f>
        <v>0</v>
      </c>
      <c r="DF14" s="75">
        <f t="shared" si="16"/>
        <v>757014116</v>
      </c>
      <c r="DG14" s="76">
        <f>'[5]Plan de Acción-metas'!AV12</f>
        <v>256277490.33000001</v>
      </c>
      <c r="DH14" s="81">
        <f>'[5]Plan de Acción-metas'!AW12</f>
        <v>253777490.33000001</v>
      </c>
      <c r="DI14" s="82">
        <f t="shared" si="17"/>
        <v>0.21745238549773774</v>
      </c>
      <c r="DJ14" s="79">
        <f t="shared" si="18"/>
        <v>7.3615736409374855E-2</v>
      </c>
      <c r="DK14" s="80">
        <f t="shared" si="19"/>
        <v>7.2897611142944088E-2</v>
      </c>
      <c r="DL14" s="60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61"/>
      <c r="ES14" s="61"/>
      <c r="ET14" s="61"/>
      <c r="EU14" s="62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61"/>
      <c r="GB14" s="61"/>
      <c r="GC14" s="61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61"/>
      <c r="HK14" s="61"/>
      <c r="HL14" s="63"/>
      <c r="HM14" s="83" t="str">
        <f>'[1]Plan Indicativo'!BL42</f>
        <v>Secretaría de Salud y Ambiente</v>
      </c>
    </row>
    <row r="15" spans="1:221" ht="30" x14ac:dyDescent="0.25">
      <c r="A15" s="65">
        <f>'[1]Plan Indicativo'!A73</f>
        <v>65</v>
      </c>
      <c r="B15" s="66" t="str">
        <f>'[1]Plan Indicativo'!B73</f>
        <v>LE-2</v>
      </c>
      <c r="C15" s="67" t="str">
        <f>'[1]Plan Indicativo'!C73</f>
        <v>Territorio seguro que progresa</v>
      </c>
      <c r="D15" s="67" t="str">
        <f>'[1]Plan Indicativo'!D73</f>
        <v>Trabajo</v>
      </c>
      <c r="E15" s="66">
        <f>'[1]Plan Indicativo'!E73</f>
        <v>36</v>
      </c>
      <c r="F15" s="68" t="str">
        <f>'[1]Plan Indicativo'!F73</f>
        <v>Mejorar el Índice de competitividad de Bucaramanga 6,47 puntos</v>
      </c>
      <c r="G15" s="68" t="str">
        <f>'[1]Plan Indicativo'!G73</f>
        <v>Disminuir a 7 la Tasa de desempleo en el municipio de Bucaramanga</v>
      </c>
      <c r="H15" s="66" t="str">
        <f>'[1]Plan Indicativo'!H73</f>
        <v>00000021</v>
      </c>
      <c r="I15" s="68" t="str">
        <f>'[1]Plan Indicativo'!I73</f>
        <v>Tasa de desempleo de Bucaramanga</v>
      </c>
      <c r="J15" s="66">
        <f>'[1]Plan Indicativo'!J73</f>
        <v>7.5999999999999998E-2</v>
      </c>
      <c r="K15" s="66">
        <f>'[1]Plan Indicativo'!K73</f>
        <v>7.0000000000000007E-2</v>
      </c>
      <c r="L15" s="66" t="str">
        <f>'[1]Plan Indicativo'!L73</f>
        <v>3603</v>
      </c>
      <c r="M15" s="67" t="str">
        <f>'[1]Plan Indicativo'!M73</f>
        <v>Formacion para el trabajo (3603)</v>
      </c>
      <c r="N15" s="66" t="str">
        <f>'[1]Plan Indicativo'!N73</f>
        <v>3603019</v>
      </c>
      <c r="O15" s="68" t="str">
        <f>'[1]Plan Indicativo'!O73</f>
        <v>Realizar 15 Programas de formación para el trabajo</v>
      </c>
      <c r="P15" s="66">
        <f>'[1]Plan Indicativo'!P73</f>
        <v>360301900</v>
      </c>
      <c r="Q15" s="68" t="str">
        <f>'[1]Plan Indicativo'!Q73</f>
        <v>Programas realizados (360301900)</v>
      </c>
      <c r="R15" s="66" t="str">
        <f>'[1]Plan Indicativo'!AC73</f>
        <v>Acumulativa</v>
      </c>
      <c r="S15" s="66">
        <f>'[1]Plan Indicativo'!AD73</f>
        <v>8</v>
      </c>
      <c r="T15" s="43">
        <f>'[1]Plan Indicativo'!R73</f>
        <v>0</v>
      </c>
      <c r="U15" s="66" t="str">
        <f>'[1]Plan Indicativo'!S73</f>
        <v>Número</v>
      </c>
      <c r="V15" s="69">
        <f>'[1]Plan Indicativo'!T73</f>
        <v>15</v>
      </c>
      <c r="W15" s="41">
        <f>'[1]Plan Indicativo'!U73</f>
        <v>12</v>
      </c>
      <c r="X15" s="42">
        <f>'[1]Plan Indicativo'!V73</f>
        <v>0.8</v>
      </c>
      <c r="Y15" s="43">
        <f>'[1]Plan Indicativo'!W73</f>
        <v>1</v>
      </c>
      <c r="Z15" s="42">
        <f>'[1]Plan Indicativo'!X73</f>
        <v>6.6666666666666666E-2</v>
      </c>
      <c r="AA15" s="43">
        <f>'[1]Plan Indicativo'!Y73</f>
        <v>1</v>
      </c>
      <c r="AB15" s="42">
        <f>'[1]Plan Indicativo'!Z73</f>
        <v>6.6666666666666666E-2</v>
      </c>
      <c r="AC15" s="43">
        <f>'[1]Plan Indicativo'!AA73</f>
        <v>1</v>
      </c>
      <c r="AD15" s="44">
        <f>'[1]Plan Indicativo'!AB73</f>
        <v>6.6666666666666666E-2</v>
      </c>
      <c r="AE15" s="41">
        <v>12</v>
      </c>
      <c r="AF15" s="43">
        <f>'[6]Plan de Acción-metas'!O12</f>
        <v>0.25</v>
      </c>
      <c r="AG15" s="43"/>
      <c r="AH15" s="45"/>
      <c r="AI15" s="70">
        <f t="shared" ref="AI15:AI26" si="22">IF(W15=0," -",AE15/W15)</f>
        <v>1</v>
      </c>
      <c r="AJ15" s="71">
        <f t="shared" ref="AJ15:AJ28" si="23">IF(W15=0," -",IF(AI15&gt;100%,100%,AI15))</f>
        <v>1</v>
      </c>
      <c r="AK15" s="70">
        <f t="shared" si="5"/>
        <v>0.25</v>
      </c>
      <c r="AL15" s="71">
        <f t="shared" ref="AL15:AL28" si="24">IF(Y15=0," -",IF(AK15&gt;100%,100%,AK15))</f>
        <v>0.25</v>
      </c>
      <c r="AM15" s="70">
        <f t="shared" si="6"/>
        <v>0</v>
      </c>
      <c r="AN15" s="71">
        <f t="shared" ref="AN15:AN28" si="25">IF(AA15=0," -",IF(AM15&gt;100%,100%,AM15))</f>
        <v>0</v>
      </c>
      <c r="AO15" s="70">
        <f t="shared" si="7"/>
        <v>0</v>
      </c>
      <c r="AP15" s="71">
        <f t="shared" ref="AP15:AP28" si="26">IF(AC15=0," -",IF(AO15&gt;100%,100%,AO15))</f>
        <v>0</v>
      </c>
      <c r="AQ15" s="72">
        <f t="shared" si="8"/>
        <v>0.81666666666666665</v>
      </c>
      <c r="AR15" s="70">
        <f>+SUM(AE15:AH15)/V15</f>
        <v>0.81666666666666665</v>
      </c>
      <c r="AS15" s="73">
        <f t="shared" si="9"/>
        <v>0.81666666666666665</v>
      </c>
      <c r="AT15" s="41">
        <v>5659916385.1899996</v>
      </c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69"/>
      <c r="BH15" s="74">
        <f t="shared" si="10"/>
        <v>5659916385.1899996</v>
      </c>
      <c r="BI15" s="41">
        <v>4557547439</v>
      </c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69"/>
      <c r="BW15" s="75">
        <f t="shared" si="11"/>
        <v>4557547439</v>
      </c>
      <c r="BX15" s="76">
        <v>499502500</v>
      </c>
      <c r="BY15" s="77">
        <v>499502500</v>
      </c>
      <c r="BZ15" s="78">
        <f t="shared" si="12"/>
        <v>0.80523229122703832</v>
      </c>
      <c r="CA15" s="79">
        <f t="shared" si="13"/>
        <v>8.8252628838655894E-2</v>
      </c>
      <c r="CB15" s="80">
        <f t="shared" si="14"/>
        <v>8.8252628838655894E-2</v>
      </c>
      <c r="CC15" s="41">
        <f>'[6]Plan de Acción-metas'!R12</f>
        <v>627320000</v>
      </c>
      <c r="CD15" s="43">
        <f>'[6]Plan de Acción-metas'!S12</f>
        <v>0</v>
      </c>
      <c r="CE15" s="43">
        <f>'[6]Plan de Acción-metas'!T12</f>
        <v>0</v>
      </c>
      <c r="CF15" s="43">
        <f>'[6]Plan de Acción-metas'!U12</f>
        <v>0</v>
      </c>
      <c r="CG15" s="43">
        <f>'[6]Plan de Acción-metas'!V12</f>
        <v>0</v>
      </c>
      <c r="CH15" s="43">
        <f>'[6]Plan de Acción-metas'!W12</f>
        <v>0</v>
      </c>
      <c r="CI15" s="43">
        <f>'[6]Plan de Acción-metas'!X12</f>
        <v>0</v>
      </c>
      <c r="CJ15" s="43">
        <f>'[6]Plan de Acción-metas'!Y12</f>
        <v>0</v>
      </c>
      <c r="CK15" s="43">
        <f>'[6]Plan de Acción-metas'!Z12</f>
        <v>0</v>
      </c>
      <c r="CL15" s="43">
        <f>'[6]Plan de Acción-metas'!AA12</f>
        <v>0</v>
      </c>
      <c r="CM15" s="43">
        <f>'[6]Plan de Acción-metas'!AB12</f>
        <v>0</v>
      </c>
      <c r="CN15" s="43">
        <f>'[6]Plan de Acción-metas'!AC12</f>
        <v>0</v>
      </c>
      <c r="CO15" s="43">
        <f>'[6]Plan de Acción-metas'!AD12</f>
        <v>0</v>
      </c>
      <c r="CP15" s="69">
        <f>'[6]Plan de Acción-metas'!AE12</f>
        <v>0</v>
      </c>
      <c r="CQ15" s="74">
        <f t="shared" si="15"/>
        <v>627320000</v>
      </c>
      <c r="CR15" s="41">
        <f>'[6]Plan de Acción-metas'!AG12</f>
        <v>326384800</v>
      </c>
      <c r="CS15" s="43">
        <f>'[6]Plan de Acción-metas'!AH12</f>
        <v>0</v>
      </c>
      <c r="CT15" s="43">
        <f>'[6]Plan de Acción-metas'!AI12</f>
        <v>0</v>
      </c>
      <c r="CU15" s="43">
        <f>'[6]Plan de Acción-metas'!AJ12</f>
        <v>0</v>
      </c>
      <c r="CV15" s="43">
        <f>'[6]Plan de Acción-metas'!AK12</f>
        <v>0</v>
      </c>
      <c r="CW15" s="43">
        <f>'[6]Plan de Acción-metas'!AL12</f>
        <v>0</v>
      </c>
      <c r="CX15" s="43">
        <f>'[6]Plan de Acción-metas'!AM12</f>
        <v>0</v>
      </c>
      <c r="CY15" s="43">
        <f>'[6]Plan de Acción-metas'!AN12</f>
        <v>0</v>
      </c>
      <c r="CZ15" s="43">
        <f>'[6]Plan de Acción-metas'!AO12</f>
        <v>0</v>
      </c>
      <c r="DA15" s="43">
        <f>'[6]Plan de Acción-metas'!AP12</f>
        <v>0</v>
      </c>
      <c r="DB15" s="43">
        <f>'[6]Plan de Acción-metas'!AQ12</f>
        <v>0</v>
      </c>
      <c r="DC15" s="43">
        <f>'[6]Plan de Acción-metas'!AR12</f>
        <v>0</v>
      </c>
      <c r="DD15" s="43">
        <f>'[6]Plan de Acción-metas'!AS12</f>
        <v>0</v>
      </c>
      <c r="DE15" s="69">
        <f>'[6]Plan de Acción-metas'!AT12</f>
        <v>0</v>
      </c>
      <c r="DF15" s="75">
        <f t="shared" si="16"/>
        <v>326384800</v>
      </c>
      <c r="DG15" s="76">
        <f>'[6]Plan de Acción-metas'!AV12</f>
        <v>0</v>
      </c>
      <c r="DH15" s="81">
        <f>'[6]Plan de Acción-metas'!AW12</f>
        <v>0</v>
      </c>
      <c r="DI15" s="82">
        <f t="shared" si="17"/>
        <v>0.52028438436523627</v>
      </c>
      <c r="DJ15" s="79">
        <f t="shared" si="18"/>
        <v>0</v>
      </c>
      <c r="DK15" s="80" t="str">
        <f t="shared" si="19"/>
        <v>0,0%</v>
      </c>
      <c r="DL15" s="60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61"/>
      <c r="ES15" s="61"/>
      <c r="ET15" s="61"/>
      <c r="EU15" s="62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61"/>
      <c r="GB15" s="61"/>
      <c r="GC15" s="61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61"/>
      <c r="HK15" s="61"/>
      <c r="HL15" s="63"/>
      <c r="HM15" s="83" t="str">
        <f>'[1]Plan Indicativo'!BL73</f>
        <v>IMEBU</v>
      </c>
    </row>
    <row r="16" spans="1:221" ht="60" x14ac:dyDescent="0.25">
      <c r="A16" s="65">
        <f>'[1]Plan Indicativo'!A74</f>
        <v>66</v>
      </c>
      <c r="B16" s="66" t="str">
        <f>'[1]Plan Indicativo'!B74</f>
        <v>LE-2</v>
      </c>
      <c r="C16" s="67" t="str">
        <f>'[1]Plan Indicativo'!C74</f>
        <v>Territorio seguro que progresa</v>
      </c>
      <c r="D16" s="67" t="str">
        <f>'[1]Plan Indicativo'!D74</f>
        <v>Comercio, industria y turismo</v>
      </c>
      <c r="E16" s="66">
        <f>'[1]Plan Indicativo'!E74</f>
        <v>35</v>
      </c>
      <c r="F16" s="68" t="str">
        <f>'[1]Plan Indicativo'!F74</f>
        <v>Mejorar el Índice de competitividad de Bucaramanga 6,47 puntos</v>
      </c>
      <c r="G16" s="68" t="str">
        <f>'[1]Plan Indicativo'!G74</f>
        <v>Aumentar  a 60 %  la Tasa de  supervivencia empresarial en  Bucaramanga</v>
      </c>
      <c r="H16" s="66" t="str">
        <f>'[1]Plan Indicativo'!H74</f>
        <v>00000022</v>
      </c>
      <c r="I16" s="68" t="str">
        <f>'[1]Plan Indicativo'!I74</f>
        <v>Tasa de supervivencia empresarial</v>
      </c>
      <c r="J16" s="66">
        <f>'[1]Plan Indicativo'!J74</f>
        <v>0.51200000000000001</v>
      </c>
      <c r="K16" s="66">
        <f>'[1]Plan Indicativo'!K74</f>
        <v>0.6</v>
      </c>
      <c r="L16" s="66" t="str">
        <f>'[1]Plan Indicativo'!L74</f>
        <v>3502</v>
      </c>
      <c r="M16" s="67" t="str">
        <f>'[1]Plan Indicativo'!M74</f>
        <v>Productividad y competitividad de las empresas colombianas (3502)</v>
      </c>
      <c r="N16" s="66" t="str">
        <f>'[1]Plan Indicativo'!N74</f>
        <v>3502003</v>
      </c>
      <c r="O16" s="68" t="str">
        <f>'[1]Plan Indicativo'!O74</f>
        <v>Ejecutar un (1) Programa de gestión empresarial en unidades productivas y/o personas, mediante un ecosistema para el empleo y fortalecimiento empresarial.</v>
      </c>
      <c r="P16" s="66">
        <f>'[1]Plan Indicativo'!P74</f>
        <v>350200300</v>
      </c>
      <c r="Q16" s="68" t="str">
        <f>'[1]Plan Indicativo'!Q74</f>
        <v>Programas de gestión empresarial ejecutados en unidades productivas (350200300)</v>
      </c>
      <c r="R16" s="66" t="str">
        <f>'[1]Plan Indicativo'!AC74</f>
        <v>No Acumulativa</v>
      </c>
      <c r="S16" s="66" t="str">
        <f>'[1]Plan Indicativo'!AD74</f>
        <v>8, 9</v>
      </c>
      <c r="T16" s="43">
        <f>'[1]Plan Indicativo'!R74</f>
        <v>1</v>
      </c>
      <c r="U16" s="66" t="str">
        <f>'[1]Plan Indicativo'!S74</f>
        <v>Número</v>
      </c>
      <c r="V16" s="69">
        <f>'[1]Plan Indicativo'!T74</f>
        <v>1</v>
      </c>
      <c r="W16" s="41">
        <f>'[1]Plan Indicativo'!U74</f>
        <v>1</v>
      </c>
      <c r="X16" s="42">
        <f>'[1]Plan Indicativo'!V74</f>
        <v>0.25</v>
      </c>
      <c r="Y16" s="43">
        <f>'[1]Plan Indicativo'!W74</f>
        <v>1</v>
      </c>
      <c r="Z16" s="42">
        <f>'[1]Plan Indicativo'!X74</f>
        <v>0.25</v>
      </c>
      <c r="AA16" s="43">
        <f>'[1]Plan Indicativo'!Y74</f>
        <v>1</v>
      </c>
      <c r="AB16" s="42">
        <f>'[1]Plan Indicativo'!Z74</f>
        <v>0.25</v>
      </c>
      <c r="AC16" s="43">
        <f>'[1]Plan Indicativo'!AA74</f>
        <v>1</v>
      </c>
      <c r="AD16" s="44">
        <f>'[1]Plan Indicativo'!AB74</f>
        <v>0.25</v>
      </c>
      <c r="AE16" s="41">
        <v>1</v>
      </c>
      <c r="AF16" s="43">
        <f>'[6]Plan de Acción-metas'!O13</f>
        <v>0.65</v>
      </c>
      <c r="AG16" s="43"/>
      <c r="AH16" s="45"/>
      <c r="AI16" s="70">
        <f t="shared" si="22"/>
        <v>1</v>
      </c>
      <c r="AJ16" s="71">
        <f t="shared" si="23"/>
        <v>1</v>
      </c>
      <c r="AK16" s="70">
        <f t="shared" ref="AK16:AK28" si="27">IF(Y16=0," -",AF16/Y16)</f>
        <v>0.65</v>
      </c>
      <c r="AL16" s="71">
        <f t="shared" si="24"/>
        <v>0.65</v>
      </c>
      <c r="AM16" s="70">
        <f t="shared" ref="AM16:AM28" si="28">IF(AA16=0," -",AG16/AA16)</f>
        <v>0</v>
      </c>
      <c r="AN16" s="71">
        <f t="shared" si="25"/>
        <v>0</v>
      </c>
      <c r="AO16" s="70">
        <f t="shared" ref="AO16:AO28" si="29">IF(AC16=0," -",AH16/AC16)</f>
        <v>0</v>
      </c>
      <c r="AP16" s="71">
        <f t="shared" si="26"/>
        <v>0</v>
      </c>
      <c r="AQ16" s="72">
        <f t="shared" ref="AQ16:AQ28" si="30">+IF(AR16&gt;100%,100%,AR16)</f>
        <v>0.41249999999999998</v>
      </c>
      <c r="AR16" s="70">
        <f>+AVERAGE(AJ16,AL16,AN16,AP16)</f>
        <v>0.41249999999999998</v>
      </c>
      <c r="AS16" s="73">
        <f t="shared" ref="AS16:AS28" si="31">+AQ16</f>
        <v>0.41249999999999998</v>
      </c>
      <c r="AT16" s="41">
        <v>3347325233.98</v>
      </c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69"/>
      <c r="BH16" s="74">
        <f t="shared" ref="BH16:BH28" si="32">+SUM(AT16:BG16)</f>
        <v>3347325233.98</v>
      </c>
      <c r="BI16" s="41">
        <v>3225082261.98</v>
      </c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69"/>
      <c r="BW16" s="75">
        <f t="shared" ref="BW16:BW28" si="33">+SUM(BI16:BV16)</f>
        <v>3225082261.98</v>
      </c>
      <c r="BX16" s="76">
        <v>2786612202</v>
      </c>
      <c r="BY16" s="77">
        <v>2782852202</v>
      </c>
      <c r="BZ16" s="78">
        <f t="shared" ref="BZ16:BZ28" si="34">IF(BH16=0," -",BW16/BH16)</f>
        <v>0.96348040197616169</v>
      </c>
      <c r="CA16" s="79">
        <f t="shared" ref="CA16:CA28" si="35">+IF(BH16=0," -",IF(BZ16=0,"0,0%",BX16/BH16))</f>
        <v>0.83248922862708885</v>
      </c>
      <c r="CB16" s="80">
        <f t="shared" ref="CB16:CB28" si="36">+IF(BH16=0," -",IF(BX16=0,"0,0%",BY16/BH16))</f>
        <v>0.8313659436944415</v>
      </c>
      <c r="CC16" s="41">
        <f>'[6]Plan de Acción-metas'!R13</f>
        <v>2500000000</v>
      </c>
      <c r="CD16" s="43">
        <f>'[6]Plan de Acción-metas'!S13</f>
        <v>0</v>
      </c>
      <c r="CE16" s="43">
        <f>'[6]Plan de Acción-metas'!T13</f>
        <v>0</v>
      </c>
      <c r="CF16" s="43">
        <f>'[6]Plan de Acción-metas'!U13</f>
        <v>0</v>
      </c>
      <c r="CG16" s="43">
        <f>'[6]Plan de Acción-metas'!V13</f>
        <v>0</v>
      </c>
      <c r="CH16" s="43">
        <f>'[6]Plan de Acción-metas'!W13</f>
        <v>0</v>
      </c>
      <c r="CI16" s="43">
        <f>'[6]Plan de Acción-metas'!X13</f>
        <v>0</v>
      </c>
      <c r="CJ16" s="43">
        <f>'[6]Plan de Acción-metas'!Y13</f>
        <v>0</v>
      </c>
      <c r="CK16" s="43">
        <f>'[6]Plan de Acción-metas'!Z13</f>
        <v>0</v>
      </c>
      <c r="CL16" s="43">
        <f>'[6]Plan de Acción-metas'!AA13</f>
        <v>0</v>
      </c>
      <c r="CM16" s="43">
        <f>'[6]Plan de Acción-metas'!AB13</f>
        <v>0</v>
      </c>
      <c r="CN16" s="43">
        <f>'[6]Plan de Acción-metas'!AC13</f>
        <v>0</v>
      </c>
      <c r="CO16" s="43">
        <f>'[6]Plan de Acción-metas'!AD13</f>
        <v>0</v>
      </c>
      <c r="CP16" s="69">
        <f>'[6]Plan de Acción-metas'!AE13</f>
        <v>0</v>
      </c>
      <c r="CQ16" s="74">
        <f t="shared" ref="CQ16:CQ28" si="37">+SUM(CC16:CP16)</f>
        <v>2500000000</v>
      </c>
      <c r="CR16" s="41">
        <f>'[6]Plan de Acción-metas'!AG13</f>
        <v>2359455000</v>
      </c>
      <c r="CS16" s="43">
        <f>'[6]Plan de Acción-metas'!AH13</f>
        <v>0</v>
      </c>
      <c r="CT16" s="43">
        <f>'[6]Plan de Acción-metas'!AI13</f>
        <v>0</v>
      </c>
      <c r="CU16" s="43">
        <f>'[6]Plan de Acción-metas'!AJ13</f>
        <v>0</v>
      </c>
      <c r="CV16" s="43">
        <f>'[6]Plan de Acción-metas'!AK13</f>
        <v>0</v>
      </c>
      <c r="CW16" s="43">
        <f>'[6]Plan de Acción-metas'!AL13</f>
        <v>0</v>
      </c>
      <c r="CX16" s="43">
        <f>'[6]Plan de Acción-metas'!AM13</f>
        <v>0</v>
      </c>
      <c r="CY16" s="43">
        <f>'[6]Plan de Acción-metas'!AN13</f>
        <v>0</v>
      </c>
      <c r="CZ16" s="43">
        <f>'[6]Plan de Acción-metas'!AO13</f>
        <v>0</v>
      </c>
      <c r="DA16" s="43">
        <f>'[6]Plan de Acción-metas'!AP13</f>
        <v>0</v>
      </c>
      <c r="DB16" s="43">
        <f>'[6]Plan de Acción-metas'!AQ13</f>
        <v>0</v>
      </c>
      <c r="DC16" s="43">
        <f>'[6]Plan de Acción-metas'!AR13</f>
        <v>0</v>
      </c>
      <c r="DD16" s="43">
        <f>'[6]Plan de Acción-metas'!AS13</f>
        <v>0</v>
      </c>
      <c r="DE16" s="69">
        <f>'[6]Plan de Acción-metas'!AT13</f>
        <v>0</v>
      </c>
      <c r="DF16" s="75">
        <f t="shared" ref="DF16:DF28" si="38">+SUM(CR16:DE16)</f>
        <v>2359455000</v>
      </c>
      <c r="DG16" s="76">
        <f>'[6]Plan de Acción-metas'!AV13</f>
        <v>747824598</v>
      </c>
      <c r="DH16" s="81">
        <f>'[6]Plan de Acción-metas'!AW13</f>
        <v>747124598</v>
      </c>
      <c r="DI16" s="82">
        <f t="shared" ref="DI16:DI28" si="39">IF(CQ16=0," -",DF16/CQ16)</f>
        <v>0.94378200000000001</v>
      </c>
      <c r="DJ16" s="79">
        <f t="shared" ref="DJ16:DJ28" si="40">+IF(CQ16=0," -",IF(DI16=0,"0,0%",DG16/CQ16))</f>
        <v>0.29912983920000003</v>
      </c>
      <c r="DK16" s="80">
        <f t="shared" ref="DK16:DK28" si="41">+IF(CQ16=0," -",IF(DG16=0,"0,0%",DH16/CQ16))</f>
        <v>0.29884983920000002</v>
      </c>
      <c r="DL16" s="60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61"/>
      <c r="ES16" s="61"/>
      <c r="ET16" s="61"/>
      <c r="EU16" s="62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61"/>
      <c r="GB16" s="61"/>
      <c r="GC16" s="61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61"/>
      <c r="HK16" s="61"/>
      <c r="HL16" s="63"/>
      <c r="HM16" s="83" t="str">
        <f>'[1]Plan Indicativo'!BL74</f>
        <v>IMEBU</v>
      </c>
    </row>
    <row r="17" spans="1:221" ht="45" x14ac:dyDescent="0.25">
      <c r="A17" s="65">
        <f>'[1]Plan Indicativo'!A75</f>
        <v>67</v>
      </c>
      <c r="B17" s="66" t="str">
        <f>'[1]Plan Indicativo'!B75</f>
        <v>LE-2</v>
      </c>
      <c r="C17" s="67" t="str">
        <f>'[1]Plan Indicativo'!C75</f>
        <v>Territorio seguro que progresa</v>
      </c>
      <c r="D17" s="67" t="str">
        <f>'[1]Plan Indicativo'!D75</f>
        <v>Comercio, industria y turismo</v>
      </c>
      <c r="E17" s="66">
        <f>'[1]Plan Indicativo'!E75</f>
        <v>35</v>
      </c>
      <c r="F17" s="68" t="str">
        <f>'[1]Plan Indicativo'!F75</f>
        <v>Mejorar el Índice de competitividad de Bucaramanga 6,47 puntos</v>
      </c>
      <c r="G17" s="68" t="str">
        <f>'[1]Plan Indicativo'!G75</f>
        <v>Aumentar  a 60 %  la Tasa de  supervivencia empresarial en  Bucaramanga</v>
      </c>
      <c r="H17" s="66" t="str">
        <f>'[1]Plan Indicativo'!H75</f>
        <v>00000022</v>
      </c>
      <c r="I17" s="68" t="str">
        <f>'[1]Plan Indicativo'!I75</f>
        <v>Tasa de supervivencia empresarial</v>
      </c>
      <c r="J17" s="66">
        <f>'[1]Plan Indicativo'!J75</f>
        <v>0.51200000000000001</v>
      </c>
      <c r="K17" s="66">
        <f>'[1]Plan Indicativo'!K75</f>
        <v>0.6</v>
      </c>
      <c r="L17" s="66" t="str">
        <f>'[1]Plan Indicativo'!L75</f>
        <v>3502</v>
      </c>
      <c r="M17" s="67" t="str">
        <f>'[1]Plan Indicativo'!M75</f>
        <v>Productividad y competitividad de las empresas colombianas (3502)</v>
      </c>
      <c r="N17" s="66" t="str">
        <f>'[1]Plan Indicativo'!N75</f>
        <v>3502004</v>
      </c>
      <c r="O17" s="68" t="str">
        <f>'[1]Plan Indicativo'!O75</f>
        <v>Beneficiar a 8.000 Empresas con líneas especiales de crédito</v>
      </c>
      <c r="P17" s="66">
        <f>'[1]Plan Indicativo'!P75</f>
        <v>350200400</v>
      </c>
      <c r="Q17" s="68" t="str">
        <f>'[1]Plan Indicativo'!Q75</f>
        <v>Empresas beneficiadas (350200400)</v>
      </c>
      <c r="R17" s="66" t="str">
        <f>'[1]Plan Indicativo'!AC75</f>
        <v>Acumulativa</v>
      </c>
      <c r="S17" s="66">
        <f>'[1]Plan Indicativo'!AD75</f>
        <v>8</v>
      </c>
      <c r="T17" s="43">
        <f>'[1]Plan Indicativo'!R75</f>
        <v>10331</v>
      </c>
      <c r="U17" s="66" t="str">
        <f>'[1]Plan Indicativo'!S75</f>
        <v>Número</v>
      </c>
      <c r="V17" s="69">
        <f>'[1]Plan Indicativo'!T75</f>
        <v>8000</v>
      </c>
      <c r="W17" s="41">
        <f>'[1]Plan Indicativo'!U75</f>
        <v>1604</v>
      </c>
      <c r="X17" s="42">
        <f>'[1]Plan Indicativo'!V75</f>
        <v>0.20050000000000001</v>
      </c>
      <c r="Y17" s="43">
        <f>'[1]Plan Indicativo'!W75</f>
        <v>2100</v>
      </c>
      <c r="Z17" s="42">
        <f>'[1]Plan Indicativo'!X75</f>
        <v>0.26250000000000001</v>
      </c>
      <c r="AA17" s="43">
        <f>'[1]Plan Indicativo'!Y75</f>
        <v>2100</v>
      </c>
      <c r="AB17" s="42">
        <f>'[1]Plan Indicativo'!Z75</f>
        <v>0.26250000000000001</v>
      </c>
      <c r="AC17" s="43">
        <f>'[1]Plan Indicativo'!AA75</f>
        <v>2196</v>
      </c>
      <c r="AD17" s="44">
        <f>'[1]Plan Indicativo'!AB75</f>
        <v>0.27450000000000002</v>
      </c>
      <c r="AE17" s="41">
        <v>1604</v>
      </c>
      <c r="AF17" s="43">
        <f>'[6]Plan de Acción-metas'!O14</f>
        <v>275</v>
      </c>
      <c r="AG17" s="43"/>
      <c r="AH17" s="45"/>
      <c r="AI17" s="70">
        <f t="shared" si="22"/>
        <v>1</v>
      </c>
      <c r="AJ17" s="71">
        <f t="shared" si="23"/>
        <v>1</v>
      </c>
      <c r="AK17" s="70">
        <f t="shared" si="27"/>
        <v>0.13095238095238096</v>
      </c>
      <c r="AL17" s="71">
        <f t="shared" si="24"/>
        <v>0.13095238095238096</v>
      </c>
      <c r="AM17" s="70">
        <f t="shared" si="28"/>
        <v>0</v>
      </c>
      <c r="AN17" s="71">
        <f t="shared" si="25"/>
        <v>0</v>
      </c>
      <c r="AO17" s="70">
        <f t="shared" si="29"/>
        <v>0</v>
      </c>
      <c r="AP17" s="71">
        <f t="shared" si="26"/>
        <v>0</v>
      </c>
      <c r="AQ17" s="72">
        <f t="shared" si="30"/>
        <v>0.234875</v>
      </c>
      <c r="AR17" s="70">
        <f>+SUM(AE17:AH17)/V17</f>
        <v>0.234875</v>
      </c>
      <c r="AS17" s="73">
        <f t="shared" si="31"/>
        <v>0.234875</v>
      </c>
      <c r="AT17" s="41">
        <v>2652720614.6399999</v>
      </c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>
        <v>43301064</v>
      </c>
      <c r="BG17" s="69"/>
      <c r="BH17" s="74">
        <f t="shared" si="32"/>
        <v>2696021678.6399999</v>
      </c>
      <c r="BI17" s="41">
        <v>1097812269</v>
      </c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>
        <v>43301064</v>
      </c>
      <c r="BV17" s="69"/>
      <c r="BW17" s="75">
        <f t="shared" si="33"/>
        <v>1141113333</v>
      </c>
      <c r="BX17" s="76">
        <v>1141113333</v>
      </c>
      <c r="BY17" s="77">
        <v>1141113333</v>
      </c>
      <c r="BZ17" s="78">
        <f t="shared" si="34"/>
        <v>0.42325821859697776</v>
      </c>
      <c r="CA17" s="79">
        <f t="shared" si="35"/>
        <v>0.42325821859697776</v>
      </c>
      <c r="CB17" s="80">
        <f t="shared" si="36"/>
        <v>0.42325821859697776</v>
      </c>
      <c r="CC17" s="41">
        <f>'[6]Plan de Acción-metas'!R14</f>
        <v>150000000</v>
      </c>
      <c r="CD17" s="43">
        <f>'[6]Plan de Acción-metas'!S14</f>
        <v>0</v>
      </c>
      <c r="CE17" s="43">
        <f>'[6]Plan de Acción-metas'!T14</f>
        <v>0</v>
      </c>
      <c r="CF17" s="43">
        <f>'[6]Plan de Acción-metas'!U14</f>
        <v>0</v>
      </c>
      <c r="CG17" s="43">
        <f>'[6]Plan de Acción-metas'!V14</f>
        <v>0</v>
      </c>
      <c r="CH17" s="43">
        <f>'[6]Plan de Acción-metas'!W14</f>
        <v>0</v>
      </c>
      <c r="CI17" s="43">
        <f>'[6]Plan de Acción-metas'!X14</f>
        <v>0</v>
      </c>
      <c r="CJ17" s="43">
        <f>'[6]Plan de Acción-metas'!Y14</f>
        <v>0</v>
      </c>
      <c r="CK17" s="43">
        <f>'[6]Plan de Acción-metas'!Z14</f>
        <v>0</v>
      </c>
      <c r="CL17" s="43">
        <f>'[6]Plan de Acción-metas'!AA14</f>
        <v>0</v>
      </c>
      <c r="CM17" s="43">
        <f>'[6]Plan de Acción-metas'!AB14</f>
        <v>0</v>
      </c>
      <c r="CN17" s="43">
        <f>'[6]Plan de Acción-metas'!AC14</f>
        <v>0</v>
      </c>
      <c r="CO17" s="43">
        <f>'[6]Plan de Acción-metas'!AD14</f>
        <v>0</v>
      </c>
      <c r="CP17" s="69">
        <f>'[6]Plan de Acción-metas'!AE14</f>
        <v>0</v>
      </c>
      <c r="CQ17" s="74">
        <f t="shared" si="37"/>
        <v>150000000</v>
      </c>
      <c r="CR17" s="41">
        <f>'[6]Plan de Acción-metas'!AG14</f>
        <v>97200000</v>
      </c>
      <c r="CS17" s="43">
        <f>'[6]Plan de Acción-metas'!AH14</f>
        <v>0</v>
      </c>
      <c r="CT17" s="43">
        <f>'[6]Plan de Acción-metas'!AI14</f>
        <v>0</v>
      </c>
      <c r="CU17" s="43">
        <f>'[6]Plan de Acción-metas'!AJ14</f>
        <v>0</v>
      </c>
      <c r="CV17" s="43">
        <f>'[6]Plan de Acción-metas'!AK14</f>
        <v>0</v>
      </c>
      <c r="CW17" s="43">
        <f>'[6]Plan de Acción-metas'!AL14</f>
        <v>0</v>
      </c>
      <c r="CX17" s="43">
        <f>'[6]Plan de Acción-metas'!AM14</f>
        <v>0</v>
      </c>
      <c r="CY17" s="43">
        <f>'[6]Plan de Acción-metas'!AN14</f>
        <v>0</v>
      </c>
      <c r="CZ17" s="43">
        <f>'[6]Plan de Acción-metas'!AO14</f>
        <v>0</v>
      </c>
      <c r="DA17" s="43">
        <f>'[6]Plan de Acción-metas'!AP14</f>
        <v>0</v>
      </c>
      <c r="DB17" s="43">
        <f>'[6]Plan de Acción-metas'!AQ14</f>
        <v>0</v>
      </c>
      <c r="DC17" s="43">
        <f>'[6]Plan de Acción-metas'!AR14</f>
        <v>0</v>
      </c>
      <c r="DD17" s="43">
        <f>'[6]Plan de Acción-metas'!AS14</f>
        <v>0</v>
      </c>
      <c r="DE17" s="69">
        <f>'[6]Plan de Acción-metas'!AT14</f>
        <v>0</v>
      </c>
      <c r="DF17" s="75">
        <f t="shared" si="38"/>
        <v>97200000</v>
      </c>
      <c r="DG17" s="76">
        <f>'[6]Plan de Acción-metas'!AV14</f>
        <v>36600000</v>
      </c>
      <c r="DH17" s="81">
        <f>'[6]Plan de Acción-metas'!AW14</f>
        <v>36600000</v>
      </c>
      <c r="DI17" s="82">
        <f t="shared" si="39"/>
        <v>0.64800000000000002</v>
      </c>
      <c r="DJ17" s="79">
        <f t="shared" si="40"/>
        <v>0.24399999999999999</v>
      </c>
      <c r="DK17" s="80">
        <f t="shared" si="41"/>
        <v>0.24399999999999999</v>
      </c>
      <c r="DL17" s="60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61"/>
      <c r="ES17" s="61"/>
      <c r="ET17" s="61"/>
      <c r="EU17" s="62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61"/>
      <c r="GB17" s="61"/>
      <c r="GC17" s="61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61"/>
      <c r="HK17" s="61"/>
      <c r="HL17" s="63"/>
      <c r="HM17" s="83" t="str">
        <f>'[1]Plan Indicativo'!BL75</f>
        <v>IMEBU</v>
      </c>
    </row>
    <row r="18" spans="1:221" ht="60" x14ac:dyDescent="0.25">
      <c r="A18" s="65">
        <f>'[1]Plan Indicativo'!A76</f>
        <v>68</v>
      </c>
      <c r="B18" s="66" t="str">
        <f>'[1]Plan Indicativo'!B76</f>
        <v>LE-2</v>
      </c>
      <c r="C18" s="67" t="str">
        <f>'[1]Plan Indicativo'!C76</f>
        <v>Territorio seguro que progresa</v>
      </c>
      <c r="D18" s="67" t="str">
        <f>'[1]Plan Indicativo'!D76</f>
        <v>Trabajo</v>
      </c>
      <c r="E18" s="66">
        <f>'[1]Plan Indicativo'!E76</f>
        <v>36</v>
      </c>
      <c r="F18" s="68" t="str">
        <f>'[1]Plan Indicativo'!F76</f>
        <v>Mejorar el Índice de competitividad de Bucaramanga 6,47 puntos</v>
      </c>
      <c r="G18" s="68" t="str">
        <f>'[1]Plan Indicativo'!G76</f>
        <v>Disminuir a 7 la Tasa de desempleo en el municipio de Bucaramanga</v>
      </c>
      <c r="H18" s="66" t="str">
        <f>'[1]Plan Indicativo'!H76</f>
        <v>00000021</v>
      </c>
      <c r="I18" s="68" t="str">
        <f>'[1]Plan Indicativo'!I76</f>
        <v>Tasa de desempleo de Bucaramanga</v>
      </c>
      <c r="J18" s="66">
        <f>'[1]Plan Indicativo'!J76</f>
        <v>7.5999999999999998E-2</v>
      </c>
      <c r="K18" s="66">
        <f>'[1]Plan Indicativo'!K76</f>
        <v>7.0000000000000007E-2</v>
      </c>
      <c r="L18" s="66" t="str">
        <f>'[1]Plan Indicativo'!L76</f>
        <v>3605</v>
      </c>
      <c r="M18" s="67" t="str">
        <f>'[1]Plan Indicativo'!M76</f>
        <v>Fomento de la investigacion, desarrollo tecnologico e innovacion del sector trabajo (3605)</v>
      </c>
      <c r="N18" s="66" t="str">
        <f>'[1]Plan Indicativo'!N76</f>
        <v>3605017</v>
      </c>
      <c r="O18" s="68" t="str">
        <f>'[1]Plan Indicativo'!O76</f>
        <v>Fortalecer técnicamente un (1) prestador del Servicio Público de Empleo y fomento empresarial</v>
      </c>
      <c r="P18" s="66">
        <f>'[1]Plan Indicativo'!P76</f>
        <v>360501700</v>
      </c>
      <c r="Q18" s="68" t="str">
        <f>'[1]Plan Indicativo'!Q76</f>
        <v>Prestadores del Servicio Público de Empleo fortalecidos técnicamente (360501700)</v>
      </c>
      <c r="R18" s="66" t="str">
        <f>'[1]Plan Indicativo'!AC76</f>
        <v>No Acumulativa</v>
      </c>
      <c r="S18" s="66">
        <f>'[1]Plan Indicativo'!AD76</f>
        <v>8</v>
      </c>
      <c r="T18" s="43">
        <f>'[1]Plan Indicativo'!R76</f>
        <v>1</v>
      </c>
      <c r="U18" s="66" t="str">
        <f>'[1]Plan Indicativo'!S76</f>
        <v>Número</v>
      </c>
      <c r="V18" s="69">
        <f>'[1]Plan Indicativo'!T76</f>
        <v>1</v>
      </c>
      <c r="W18" s="41">
        <f>'[1]Plan Indicativo'!U76</f>
        <v>1</v>
      </c>
      <c r="X18" s="42">
        <f>'[1]Plan Indicativo'!V76</f>
        <v>0.25</v>
      </c>
      <c r="Y18" s="43">
        <f>'[1]Plan Indicativo'!W76</f>
        <v>1</v>
      </c>
      <c r="Z18" s="42">
        <f>'[1]Plan Indicativo'!X76</f>
        <v>0.25</v>
      </c>
      <c r="AA18" s="43">
        <f>'[1]Plan Indicativo'!Y76</f>
        <v>1</v>
      </c>
      <c r="AB18" s="42">
        <f>'[1]Plan Indicativo'!Z76</f>
        <v>0.25</v>
      </c>
      <c r="AC18" s="43">
        <f>'[1]Plan Indicativo'!AA76</f>
        <v>1</v>
      </c>
      <c r="AD18" s="44">
        <f>'[1]Plan Indicativo'!AB76</f>
        <v>0.25</v>
      </c>
      <c r="AE18" s="41">
        <v>1</v>
      </c>
      <c r="AF18" s="43">
        <f>'[6]Plan de Acción-metas'!O15</f>
        <v>0.91</v>
      </c>
      <c r="AG18" s="43"/>
      <c r="AH18" s="45"/>
      <c r="AI18" s="70">
        <f t="shared" si="22"/>
        <v>1</v>
      </c>
      <c r="AJ18" s="71">
        <f t="shared" si="23"/>
        <v>1</v>
      </c>
      <c r="AK18" s="70">
        <f t="shared" si="27"/>
        <v>0.91</v>
      </c>
      <c r="AL18" s="71">
        <f t="shared" si="24"/>
        <v>0.91</v>
      </c>
      <c r="AM18" s="70">
        <f t="shared" si="28"/>
        <v>0</v>
      </c>
      <c r="AN18" s="71">
        <f t="shared" si="25"/>
        <v>0</v>
      </c>
      <c r="AO18" s="70">
        <f t="shared" si="29"/>
        <v>0</v>
      </c>
      <c r="AP18" s="71">
        <f t="shared" si="26"/>
        <v>0</v>
      </c>
      <c r="AQ18" s="72">
        <f t="shared" si="30"/>
        <v>0.47750000000000004</v>
      </c>
      <c r="AR18" s="70">
        <f>+AVERAGE(AJ18,AL18,AN18,AP18)</f>
        <v>0.47750000000000004</v>
      </c>
      <c r="AS18" s="73">
        <f t="shared" si="31"/>
        <v>0.47750000000000004</v>
      </c>
      <c r="AT18" s="41">
        <v>533206944</v>
      </c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69"/>
      <c r="BH18" s="74">
        <f t="shared" si="32"/>
        <v>533206944</v>
      </c>
      <c r="BI18" s="41">
        <v>339073334</v>
      </c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69"/>
      <c r="BW18" s="75">
        <f t="shared" si="33"/>
        <v>339073334</v>
      </c>
      <c r="BX18" s="76">
        <v>319223334</v>
      </c>
      <c r="BY18" s="77">
        <v>319223334</v>
      </c>
      <c r="BZ18" s="78">
        <f t="shared" si="34"/>
        <v>0.63591319996012652</v>
      </c>
      <c r="CA18" s="79">
        <f t="shared" si="35"/>
        <v>0.59868562777006895</v>
      </c>
      <c r="CB18" s="80">
        <f t="shared" si="36"/>
        <v>0.59868562777006895</v>
      </c>
      <c r="CC18" s="41">
        <f>'[6]Plan de Acción-metas'!R15</f>
        <v>283500000</v>
      </c>
      <c r="CD18" s="43">
        <f>'[6]Plan de Acción-metas'!S15</f>
        <v>0</v>
      </c>
      <c r="CE18" s="43">
        <f>'[6]Plan de Acción-metas'!T15</f>
        <v>0</v>
      </c>
      <c r="CF18" s="43">
        <f>'[6]Plan de Acción-metas'!U15</f>
        <v>0</v>
      </c>
      <c r="CG18" s="43">
        <f>'[6]Plan de Acción-metas'!V15</f>
        <v>0</v>
      </c>
      <c r="CH18" s="43">
        <f>'[6]Plan de Acción-metas'!W15</f>
        <v>0</v>
      </c>
      <c r="CI18" s="43">
        <f>'[6]Plan de Acción-metas'!X15</f>
        <v>0</v>
      </c>
      <c r="CJ18" s="43">
        <f>'[6]Plan de Acción-metas'!Y15</f>
        <v>0</v>
      </c>
      <c r="CK18" s="43">
        <f>'[6]Plan de Acción-metas'!Z15</f>
        <v>0</v>
      </c>
      <c r="CL18" s="43">
        <f>'[6]Plan de Acción-metas'!AA15</f>
        <v>0</v>
      </c>
      <c r="CM18" s="43">
        <f>'[6]Plan de Acción-metas'!AB15</f>
        <v>0</v>
      </c>
      <c r="CN18" s="43">
        <f>'[6]Plan de Acción-metas'!AC15</f>
        <v>0</v>
      </c>
      <c r="CO18" s="43">
        <f>'[6]Plan de Acción-metas'!AD15</f>
        <v>0</v>
      </c>
      <c r="CP18" s="69">
        <f>'[6]Plan de Acción-metas'!AE15</f>
        <v>0</v>
      </c>
      <c r="CQ18" s="74">
        <f t="shared" si="37"/>
        <v>283500000</v>
      </c>
      <c r="CR18" s="41">
        <f>'[6]Plan de Acción-metas'!AG15</f>
        <v>252600000</v>
      </c>
      <c r="CS18" s="43">
        <f>'[6]Plan de Acción-metas'!AH15</f>
        <v>0</v>
      </c>
      <c r="CT18" s="43">
        <f>'[6]Plan de Acción-metas'!AI15</f>
        <v>0</v>
      </c>
      <c r="CU18" s="43">
        <f>'[6]Plan de Acción-metas'!AJ15</f>
        <v>0</v>
      </c>
      <c r="CV18" s="43">
        <f>'[6]Plan de Acción-metas'!AK15</f>
        <v>0</v>
      </c>
      <c r="CW18" s="43">
        <f>'[6]Plan de Acción-metas'!AL15</f>
        <v>0</v>
      </c>
      <c r="CX18" s="43">
        <f>'[6]Plan de Acción-metas'!AM15</f>
        <v>0</v>
      </c>
      <c r="CY18" s="43">
        <f>'[6]Plan de Acción-metas'!AN15</f>
        <v>0</v>
      </c>
      <c r="CZ18" s="43">
        <f>'[6]Plan de Acción-metas'!AO15</f>
        <v>0</v>
      </c>
      <c r="DA18" s="43">
        <f>'[6]Plan de Acción-metas'!AP15</f>
        <v>0</v>
      </c>
      <c r="DB18" s="43">
        <f>'[6]Plan de Acción-metas'!AQ15</f>
        <v>0</v>
      </c>
      <c r="DC18" s="43">
        <f>'[6]Plan de Acción-metas'!AR15</f>
        <v>0</v>
      </c>
      <c r="DD18" s="43">
        <f>'[6]Plan de Acción-metas'!AS15</f>
        <v>0</v>
      </c>
      <c r="DE18" s="69">
        <f>'[6]Plan de Acción-metas'!AT15</f>
        <v>0</v>
      </c>
      <c r="DF18" s="75">
        <f t="shared" si="38"/>
        <v>252600000</v>
      </c>
      <c r="DG18" s="76">
        <f>'[6]Plan de Acción-metas'!AV15</f>
        <v>103600000</v>
      </c>
      <c r="DH18" s="81">
        <f>'[6]Plan de Acción-metas'!AW15</f>
        <v>103600000</v>
      </c>
      <c r="DI18" s="82">
        <f t="shared" si="39"/>
        <v>0.89100529100529102</v>
      </c>
      <c r="DJ18" s="79">
        <f t="shared" si="40"/>
        <v>0.36543209876543209</v>
      </c>
      <c r="DK18" s="80">
        <f t="shared" si="41"/>
        <v>0.36543209876543209</v>
      </c>
      <c r="DL18" s="60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61"/>
      <c r="ES18" s="61"/>
      <c r="ET18" s="61"/>
      <c r="EU18" s="62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61"/>
      <c r="GB18" s="61"/>
      <c r="GC18" s="61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61"/>
      <c r="HK18" s="61"/>
      <c r="HL18" s="63"/>
      <c r="HM18" s="83" t="str">
        <f>'[1]Plan Indicativo'!BL76</f>
        <v>IMEBU</v>
      </c>
    </row>
    <row r="19" spans="1:221" ht="45" x14ac:dyDescent="0.25">
      <c r="A19" s="65">
        <f>'[1]Plan Indicativo'!A79</f>
        <v>71</v>
      </c>
      <c r="B19" s="66" t="str">
        <f>'[1]Plan Indicativo'!B79</f>
        <v>LE-2</v>
      </c>
      <c r="C19" s="67" t="str">
        <f>'[1]Plan Indicativo'!C79</f>
        <v>Territorio seguro que progresa</v>
      </c>
      <c r="D19" s="67" t="str">
        <f>'[1]Plan Indicativo'!D79</f>
        <v>Comercio, industria y turismo</v>
      </c>
      <c r="E19" s="66">
        <f>'[1]Plan Indicativo'!E79</f>
        <v>35</v>
      </c>
      <c r="F19" s="68" t="str">
        <f>'[1]Plan Indicativo'!F79</f>
        <v>Mejorar el Índice de competitividad de Bucaramanga 6,47 puntos</v>
      </c>
      <c r="G19" s="68" t="str">
        <f>'[1]Plan Indicativo'!G79</f>
        <v>Aumentar  a 60 %  la Tasa de  supervivencia empresarial en  Bucaramanga</v>
      </c>
      <c r="H19" s="66" t="str">
        <f>'[1]Plan Indicativo'!H79</f>
        <v>00000022</v>
      </c>
      <c r="I19" s="68" t="str">
        <f>'[1]Plan Indicativo'!I79</f>
        <v>Tasa de supervivencia empresarial</v>
      </c>
      <c r="J19" s="66">
        <f>'[1]Plan Indicativo'!J79</f>
        <v>0.51200000000000001</v>
      </c>
      <c r="K19" s="66">
        <f>'[1]Plan Indicativo'!K79</f>
        <v>0.6</v>
      </c>
      <c r="L19" s="66" t="str">
        <f>'[1]Plan Indicativo'!L79</f>
        <v>3502</v>
      </c>
      <c r="M19" s="67" t="str">
        <f>'[1]Plan Indicativo'!M79</f>
        <v>Productividad y competitividad de las empresas colombianas (3502)</v>
      </c>
      <c r="N19" s="66" t="str">
        <f>'[1]Plan Indicativo'!N79</f>
        <v>3502008</v>
      </c>
      <c r="O19" s="68" t="str">
        <f>'[1]Plan Indicativo'!O79</f>
        <v>Asistir 2 proyectos de alto impacto para el fortalecimiento y desarrollo de cadenas productiva</v>
      </c>
      <c r="P19" s="66">
        <f>'[1]Plan Indicativo'!P79</f>
        <v>350200800</v>
      </c>
      <c r="Q19" s="68" t="str">
        <f>'[1]Plan Indicativo'!Q79</f>
        <v>Proyectos de alto impacto asistidos para el fortalecimiento de cadenas productivas (350200800)</v>
      </c>
      <c r="R19" s="66" t="str">
        <f>'[1]Plan Indicativo'!AC79</f>
        <v>No Acumulativa</v>
      </c>
      <c r="S19" s="66">
        <f>'[1]Plan Indicativo'!AD79</f>
        <v>8.9</v>
      </c>
      <c r="T19" s="43">
        <f>'[1]Plan Indicativo'!R79</f>
        <v>0</v>
      </c>
      <c r="U19" s="66" t="str">
        <f>'[1]Plan Indicativo'!S79</f>
        <v>Número</v>
      </c>
      <c r="V19" s="69">
        <f>'[1]Plan Indicativo'!T79</f>
        <v>2</v>
      </c>
      <c r="W19" s="84">
        <f>'[1]Plan Indicativo'!U79</f>
        <v>0.5</v>
      </c>
      <c r="X19" s="42">
        <f>'[1]Plan Indicativo'!V79</f>
        <v>0.1</v>
      </c>
      <c r="Y19" s="43">
        <f>'[1]Plan Indicativo'!W79</f>
        <v>2</v>
      </c>
      <c r="Z19" s="42">
        <f>'[1]Plan Indicativo'!X79</f>
        <v>0.3</v>
      </c>
      <c r="AA19" s="43">
        <f>'[1]Plan Indicativo'!Y79</f>
        <v>2</v>
      </c>
      <c r="AB19" s="42">
        <f>'[1]Plan Indicativo'!Z79</f>
        <v>0.3</v>
      </c>
      <c r="AC19" s="43">
        <f>'[1]Plan Indicativo'!AA79</f>
        <v>2</v>
      </c>
      <c r="AD19" s="44">
        <f>'[1]Plan Indicativo'!AB79</f>
        <v>0.3</v>
      </c>
      <c r="AE19" s="84">
        <v>0.5</v>
      </c>
      <c r="AF19" s="85">
        <f>'[6]Plan de Acción-metas'!O18</f>
        <v>1</v>
      </c>
      <c r="AG19" s="85"/>
      <c r="AH19" s="86"/>
      <c r="AI19" s="70">
        <f t="shared" si="22"/>
        <v>1</v>
      </c>
      <c r="AJ19" s="71">
        <f t="shared" si="23"/>
        <v>1</v>
      </c>
      <c r="AK19" s="70">
        <f t="shared" si="27"/>
        <v>0.5</v>
      </c>
      <c r="AL19" s="71">
        <f t="shared" si="24"/>
        <v>0.5</v>
      </c>
      <c r="AM19" s="70">
        <f t="shared" si="28"/>
        <v>0</v>
      </c>
      <c r="AN19" s="71">
        <f t="shared" si="25"/>
        <v>0</v>
      </c>
      <c r="AO19" s="70">
        <f t="shared" si="29"/>
        <v>0</v>
      </c>
      <c r="AP19" s="71">
        <f t="shared" si="26"/>
        <v>0</v>
      </c>
      <c r="AQ19" s="72">
        <f t="shared" si="30"/>
        <v>0.375</v>
      </c>
      <c r="AR19" s="70">
        <f>+AVERAGE(AJ19,AL19,AN19,AP19)</f>
        <v>0.375</v>
      </c>
      <c r="AS19" s="73">
        <f t="shared" si="31"/>
        <v>0.375</v>
      </c>
      <c r="AT19" s="41">
        <v>594928437.5</v>
      </c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69"/>
      <c r="BH19" s="74">
        <f t="shared" si="32"/>
        <v>594928437.5</v>
      </c>
      <c r="BI19" s="41">
        <v>175000000</v>
      </c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69"/>
      <c r="BW19" s="75">
        <f t="shared" si="33"/>
        <v>175000000</v>
      </c>
      <c r="BX19" s="76">
        <v>0</v>
      </c>
      <c r="BY19" s="77">
        <v>0</v>
      </c>
      <c r="BZ19" s="78">
        <f t="shared" si="34"/>
        <v>0.29415302575782487</v>
      </c>
      <c r="CA19" s="79">
        <f t="shared" si="35"/>
        <v>0</v>
      </c>
      <c r="CB19" s="80" t="str">
        <f t="shared" si="36"/>
        <v>0,0%</v>
      </c>
      <c r="CC19" s="41">
        <f>'[6]Plan de Acción-metas'!R18</f>
        <v>1100000000</v>
      </c>
      <c r="CD19" s="43">
        <f>'[6]Plan de Acción-metas'!S18</f>
        <v>0</v>
      </c>
      <c r="CE19" s="43">
        <f>'[6]Plan de Acción-metas'!T18</f>
        <v>0</v>
      </c>
      <c r="CF19" s="43">
        <f>'[6]Plan de Acción-metas'!U18</f>
        <v>0</v>
      </c>
      <c r="CG19" s="43">
        <f>'[6]Plan de Acción-metas'!V18</f>
        <v>0</v>
      </c>
      <c r="CH19" s="43">
        <f>'[6]Plan de Acción-metas'!W18</f>
        <v>0</v>
      </c>
      <c r="CI19" s="43">
        <f>'[6]Plan de Acción-metas'!X18</f>
        <v>0</v>
      </c>
      <c r="CJ19" s="43">
        <f>'[6]Plan de Acción-metas'!Y18</f>
        <v>0</v>
      </c>
      <c r="CK19" s="43">
        <f>'[6]Plan de Acción-metas'!Z18</f>
        <v>0</v>
      </c>
      <c r="CL19" s="43">
        <f>'[6]Plan de Acción-metas'!AA18</f>
        <v>0</v>
      </c>
      <c r="CM19" s="43">
        <f>'[6]Plan de Acción-metas'!AB18</f>
        <v>0</v>
      </c>
      <c r="CN19" s="43">
        <f>'[6]Plan de Acción-metas'!AC18</f>
        <v>0</v>
      </c>
      <c r="CO19" s="43">
        <f>'[6]Plan de Acción-metas'!AD18</f>
        <v>0</v>
      </c>
      <c r="CP19" s="69">
        <f>'[6]Plan de Acción-metas'!AE18</f>
        <v>0</v>
      </c>
      <c r="CQ19" s="74">
        <f t="shared" si="37"/>
        <v>1100000000</v>
      </c>
      <c r="CR19" s="41">
        <f>'[6]Plan de Acción-metas'!AG18</f>
        <v>603400000</v>
      </c>
      <c r="CS19" s="43">
        <f>'[6]Plan de Acción-metas'!AH18</f>
        <v>0</v>
      </c>
      <c r="CT19" s="43">
        <f>'[6]Plan de Acción-metas'!AI18</f>
        <v>0</v>
      </c>
      <c r="CU19" s="43">
        <f>'[6]Plan de Acción-metas'!AJ18</f>
        <v>0</v>
      </c>
      <c r="CV19" s="43">
        <f>'[6]Plan de Acción-metas'!AK18</f>
        <v>0</v>
      </c>
      <c r="CW19" s="43">
        <f>'[6]Plan de Acción-metas'!AL18</f>
        <v>0</v>
      </c>
      <c r="CX19" s="43">
        <f>'[6]Plan de Acción-metas'!AM18</f>
        <v>0</v>
      </c>
      <c r="CY19" s="43">
        <f>'[6]Plan de Acción-metas'!AN18</f>
        <v>0</v>
      </c>
      <c r="CZ19" s="43">
        <f>'[6]Plan de Acción-metas'!AO18</f>
        <v>0</v>
      </c>
      <c r="DA19" s="43">
        <f>'[6]Plan de Acción-metas'!AP18</f>
        <v>0</v>
      </c>
      <c r="DB19" s="43">
        <f>'[6]Plan de Acción-metas'!AQ18</f>
        <v>0</v>
      </c>
      <c r="DC19" s="43">
        <f>'[6]Plan de Acción-metas'!AR18</f>
        <v>0</v>
      </c>
      <c r="DD19" s="43">
        <f>'[6]Plan de Acción-metas'!AS18</f>
        <v>0</v>
      </c>
      <c r="DE19" s="69">
        <f>'[6]Plan de Acción-metas'!AT18</f>
        <v>0</v>
      </c>
      <c r="DF19" s="75">
        <f t="shared" si="38"/>
        <v>603400000</v>
      </c>
      <c r="DG19" s="76">
        <f>'[6]Plan de Acción-metas'!AV18</f>
        <v>62400000</v>
      </c>
      <c r="DH19" s="81">
        <f>'[6]Plan de Acción-metas'!AW18</f>
        <v>62400000</v>
      </c>
      <c r="DI19" s="82">
        <f t="shared" si="39"/>
        <v>0.54854545454545456</v>
      </c>
      <c r="DJ19" s="79">
        <f t="shared" si="40"/>
        <v>5.672727272727273E-2</v>
      </c>
      <c r="DK19" s="80">
        <f t="shared" si="41"/>
        <v>5.672727272727273E-2</v>
      </c>
      <c r="DL19" s="60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61"/>
      <c r="ES19" s="61"/>
      <c r="ET19" s="61"/>
      <c r="EU19" s="62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61"/>
      <c r="GB19" s="61"/>
      <c r="GC19" s="61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61"/>
      <c r="HK19" s="61"/>
      <c r="HL19" s="63"/>
      <c r="HM19" s="83" t="str">
        <f>'[1]Plan Indicativo'!BL79</f>
        <v>IMEBU</v>
      </c>
    </row>
    <row r="20" spans="1:221" ht="45" x14ac:dyDescent="0.25">
      <c r="A20" s="65">
        <f>'[1]Plan Indicativo'!A80</f>
        <v>72</v>
      </c>
      <c r="B20" s="66" t="str">
        <f>'[1]Plan Indicativo'!B80</f>
        <v>LE-2</v>
      </c>
      <c r="C20" s="67" t="str">
        <f>'[1]Plan Indicativo'!C80</f>
        <v>Territorio seguro que progresa</v>
      </c>
      <c r="D20" s="67" t="str">
        <f>'[1]Plan Indicativo'!D80</f>
        <v>Comercio, industria y turismo</v>
      </c>
      <c r="E20" s="66">
        <f>'[1]Plan Indicativo'!E80</f>
        <v>35</v>
      </c>
      <c r="F20" s="68" t="str">
        <f>'[1]Plan Indicativo'!F80</f>
        <v>Mejorar el Índice de competitividad de Bucaramanga 6,47 puntos</v>
      </c>
      <c r="G20" s="68" t="str">
        <f>'[1]Plan Indicativo'!G80</f>
        <v>Aumentar  a 60 %  la Tasa de  supervivencia empresarial en  Bucaramanga</v>
      </c>
      <c r="H20" s="66" t="str">
        <f>'[1]Plan Indicativo'!H80</f>
        <v>00000022</v>
      </c>
      <c r="I20" s="68" t="str">
        <f>'[1]Plan Indicativo'!I80</f>
        <v>Tasa de supervivencia empresarial</v>
      </c>
      <c r="J20" s="66">
        <f>'[1]Plan Indicativo'!J80</f>
        <v>0.51200000000000001</v>
      </c>
      <c r="K20" s="66">
        <f>'[1]Plan Indicativo'!K80</f>
        <v>0.6</v>
      </c>
      <c r="L20" s="66" t="str">
        <f>'[1]Plan Indicativo'!L80</f>
        <v>3502</v>
      </c>
      <c r="M20" s="67" t="str">
        <f>'[1]Plan Indicativo'!M80</f>
        <v>Productividad y competitividad de las empresas colombianas (3502)</v>
      </c>
      <c r="N20" s="66" t="str">
        <f>'[1]Plan Indicativo'!N80</f>
        <v>3502116</v>
      </c>
      <c r="O20" s="68" t="str">
        <f>'[1]Plan Indicativo'!O80</f>
        <v>Realizar 20 asistencias técnicas para el fortalecimiento de las unidades productivas de Economia Popular.</v>
      </c>
      <c r="P20" s="66">
        <f>'[1]Plan Indicativo'!P80</f>
        <v>350211600</v>
      </c>
      <c r="Q20" s="68" t="str">
        <f>'[1]Plan Indicativo'!Q80</f>
        <v>Asistencias técnicas realizadas (350211600)</v>
      </c>
      <c r="R20" s="66" t="str">
        <f>'[1]Plan Indicativo'!AC80</f>
        <v>Acumulativa</v>
      </c>
      <c r="S20" s="66" t="str">
        <f>'[1]Plan Indicativo'!AD80</f>
        <v>8, 9</v>
      </c>
      <c r="T20" s="43">
        <f>'[1]Plan Indicativo'!R80</f>
        <v>0</v>
      </c>
      <c r="U20" s="66" t="str">
        <f>'[1]Plan Indicativo'!S80</f>
        <v>Número</v>
      </c>
      <c r="V20" s="69">
        <f>'[1]Plan Indicativo'!T80</f>
        <v>20</v>
      </c>
      <c r="W20" s="41">
        <f>'[1]Plan Indicativo'!U80</f>
        <v>3</v>
      </c>
      <c r="X20" s="42">
        <f>'[1]Plan Indicativo'!V80</f>
        <v>0.15</v>
      </c>
      <c r="Y20" s="43">
        <f>'[1]Plan Indicativo'!W80</f>
        <v>5</v>
      </c>
      <c r="Z20" s="42">
        <f>'[1]Plan Indicativo'!X80</f>
        <v>0.25</v>
      </c>
      <c r="AA20" s="43">
        <f>'[1]Plan Indicativo'!Y80</f>
        <v>6</v>
      </c>
      <c r="AB20" s="42">
        <f>'[1]Plan Indicativo'!Z80</f>
        <v>0.3</v>
      </c>
      <c r="AC20" s="43">
        <f>'[1]Plan Indicativo'!AA80</f>
        <v>6</v>
      </c>
      <c r="AD20" s="44">
        <f>'[1]Plan Indicativo'!AB80</f>
        <v>0.3</v>
      </c>
      <c r="AE20" s="41">
        <v>3</v>
      </c>
      <c r="AF20" s="43">
        <f>'[6]Plan de Acción-metas'!O19</f>
        <v>4</v>
      </c>
      <c r="AG20" s="43"/>
      <c r="AH20" s="45"/>
      <c r="AI20" s="70">
        <f t="shared" si="22"/>
        <v>1</v>
      </c>
      <c r="AJ20" s="71">
        <f t="shared" si="23"/>
        <v>1</v>
      </c>
      <c r="AK20" s="70">
        <f t="shared" si="27"/>
        <v>0.8</v>
      </c>
      <c r="AL20" s="71">
        <f t="shared" si="24"/>
        <v>0.8</v>
      </c>
      <c r="AM20" s="70">
        <f t="shared" si="28"/>
        <v>0</v>
      </c>
      <c r="AN20" s="71">
        <f t="shared" si="25"/>
        <v>0</v>
      </c>
      <c r="AO20" s="70">
        <f t="shared" si="29"/>
        <v>0</v>
      </c>
      <c r="AP20" s="71">
        <f t="shared" si="26"/>
        <v>0</v>
      </c>
      <c r="AQ20" s="72">
        <f t="shared" si="30"/>
        <v>0.35</v>
      </c>
      <c r="AR20" s="70">
        <f>+SUM(AE20:AH20)/V20</f>
        <v>0.35</v>
      </c>
      <c r="AS20" s="73">
        <f t="shared" si="31"/>
        <v>0.35</v>
      </c>
      <c r="AT20" s="41">
        <v>305000000</v>
      </c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69"/>
      <c r="BH20" s="74">
        <f t="shared" si="32"/>
        <v>305000000</v>
      </c>
      <c r="BI20" s="41">
        <v>105000000</v>
      </c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69"/>
      <c r="BW20" s="75">
        <f t="shared" si="33"/>
        <v>105000000</v>
      </c>
      <c r="BX20" s="76">
        <v>105000000</v>
      </c>
      <c r="BY20" s="77">
        <v>105000000</v>
      </c>
      <c r="BZ20" s="78">
        <f t="shared" si="34"/>
        <v>0.34426229508196721</v>
      </c>
      <c r="CA20" s="79">
        <f t="shared" si="35"/>
        <v>0.34426229508196721</v>
      </c>
      <c r="CB20" s="80">
        <f t="shared" si="36"/>
        <v>0.34426229508196721</v>
      </c>
      <c r="CC20" s="41">
        <f>'[6]Plan de Acción-metas'!R19</f>
        <v>299500000</v>
      </c>
      <c r="CD20" s="43">
        <f>'[6]Plan de Acción-metas'!S19</f>
        <v>0</v>
      </c>
      <c r="CE20" s="43">
        <f>'[6]Plan de Acción-metas'!T19</f>
        <v>0</v>
      </c>
      <c r="CF20" s="43">
        <f>'[6]Plan de Acción-metas'!U19</f>
        <v>0</v>
      </c>
      <c r="CG20" s="43">
        <f>'[6]Plan de Acción-metas'!V19</f>
        <v>0</v>
      </c>
      <c r="CH20" s="43">
        <f>'[6]Plan de Acción-metas'!W19</f>
        <v>0</v>
      </c>
      <c r="CI20" s="43">
        <f>'[6]Plan de Acción-metas'!X19</f>
        <v>0</v>
      </c>
      <c r="CJ20" s="43">
        <f>'[6]Plan de Acción-metas'!Y19</f>
        <v>0</v>
      </c>
      <c r="CK20" s="43">
        <f>'[6]Plan de Acción-metas'!Z19</f>
        <v>0</v>
      </c>
      <c r="CL20" s="43">
        <f>'[6]Plan de Acción-metas'!AA19</f>
        <v>0</v>
      </c>
      <c r="CM20" s="43">
        <f>'[6]Plan de Acción-metas'!AB19</f>
        <v>0</v>
      </c>
      <c r="CN20" s="43">
        <f>'[6]Plan de Acción-metas'!AC19</f>
        <v>0</v>
      </c>
      <c r="CO20" s="43">
        <f>'[6]Plan de Acción-metas'!AD19</f>
        <v>0</v>
      </c>
      <c r="CP20" s="69">
        <f>'[6]Plan de Acción-metas'!AE19</f>
        <v>0</v>
      </c>
      <c r="CQ20" s="74">
        <f t="shared" si="37"/>
        <v>299500000</v>
      </c>
      <c r="CR20" s="41">
        <f>'[6]Plan de Acción-metas'!AG19</f>
        <v>298644286</v>
      </c>
      <c r="CS20" s="43">
        <f>'[6]Plan de Acción-metas'!AH19</f>
        <v>0</v>
      </c>
      <c r="CT20" s="43">
        <f>'[6]Plan de Acción-metas'!AI19</f>
        <v>0</v>
      </c>
      <c r="CU20" s="43">
        <f>'[6]Plan de Acción-metas'!AJ19</f>
        <v>0</v>
      </c>
      <c r="CV20" s="43">
        <f>'[6]Plan de Acción-metas'!AK19</f>
        <v>0</v>
      </c>
      <c r="CW20" s="43">
        <f>'[6]Plan de Acción-metas'!AL19</f>
        <v>0</v>
      </c>
      <c r="CX20" s="43">
        <f>'[6]Plan de Acción-metas'!AM19</f>
        <v>0</v>
      </c>
      <c r="CY20" s="43">
        <f>'[6]Plan de Acción-metas'!AN19</f>
        <v>0</v>
      </c>
      <c r="CZ20" s="43">
        <f>'[6]Plan de Acción-metas'!AO19</f>
        <v>0</v>
      </c>
      <c r="DA20" s="43">
        <f>'[6]Plan de Acción-metas'!AP19</f>
        <v>0</v>
      </c>
      <c r="DB20" s="43">
        <f>'[6]Plan de Acción-metas'!AQ19</f>
        <v>0</v>
      </c>
      <c r="DC20" s="43">
        <f>'[6]Plan de Acción-metas'!AR19</f>
        <v>0</v>
      </c>
      <c r="DD20" s="43">
        <f>'[6]Plan de Acción-metas'!AS19</f>
        <v>0</v>
      </c>
      <c r="DE20" s="69">
        <f>'[6]Plan de Acción-metas'!AT19</f>
        <v>0</v>
      </c>
      <c r="DF20" s="75">
        <f t="shared" si="38"/>
        <v>298644286</v>
      </c>
      <c r="DG20" s="76">
        <f>'[6]Plan de Acción-metas'!AV19</f>
        <v>0</v>
      </c>
      <c r="DH20" s="81">
        <f>'[6]Plan de Acción-metas'!AW19</f>
        <v>0</v>
      </c>
      <c r="DI20" s="82">
        <f t="shared" si="39"/>
        <v>0.99714285809682801</v>
      </c>
      <c r="DJ20" s="79">
        <f t="shared" si="40"/>
        <v>0</v>
      </c>
      <c r="DK20" s="80" t="str">
        <f t="shared" si="41"/>
        <v>0,0%</v>
      </c>
      <c r="DL20" s="60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61"/>
      <c r="ES20" s="61"/>
      <c r="ET20" s="61"/>
      <c r="EU20" s="62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61"/>
      <c r="GB20" s="61"/>
      <c r="GC20" s="61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61"/>
      <c r="HK20" s="61"/>
      <c r="HL20" s="63"/>
      <c r="HM20" s="83" t="str">
        <f>'[1]Plan Indicativo'!BL80</f>
        <v>IMEBU</v>
      </c>
    </row>
    <row r="21" spans="1:221" ht="75" x14ac:dyDescent="0.25">
      <c r="A21" s="65">
        <f>'[1]Plan Indicativo'!A96</f>
        <v>88</v>
      </c>
      <c r="B21" s="66" t="str">
        <f>'[1]Plan Indicativo'!B96</f>
        <v>LE-2</v>
      </c>
      <c r="C21" s="67" t="str">
        <f>'[1]Plan Indicativo'!C96</f>
        <v>Territorio seguro que progresa</v>
      </c>
      <c r="D21" s="67" t="str">
        <f>'[1]Plan Indicativo'!D96</f>
        <v>Agricultura y desarrollo rural</v>
      </c>
      <c r="E21" s="66">
        <f>'[1]Plan Indicativo'!E96</f>
        <v>17</v>
      </c>
      <c r="F21" s="68" t="str">
        <f>'[1]Plan Indicativo'!F96</f>
        <v>Mejorar el Índice de competitividad de Bucaramanga 6,47 puntos</v>
      </c>
      <c r="G21" s="68" t="str">
        <f>'[1]Plan Indicativo'!G96</f>
        <v>Aumentar a 1% el aporte al PIB municipal por actividades primarias</v>
      </c>
      <c r="H21" s="66" t="str">
        <f>'[1]Plan Indicativo'!H96</f>
        <v>120210008</v>
      </c>
      <c r="I21" s="68" t="str">
        <f>'[1]Plan Indicativo'!I96</f>
        <v>Valor agregado por actividades económicas - Actividades primarias</v>
      </c>
      <c r="J21" s="66">
        <f>'[1]Plan Indicativo'!J96</f>
        <v>0.3</v>
      </c>
      <c r="K21" s="66">
        <f>'[1]Plan Indicativo'!K96</f>
        <v>1</v>
      </c>
      <c r="L21" s="66" t="str">
        <f>'[1]Plan Indicativo'!L96</f>
        <v>1702</v>
      </c>
      <c r="M21" s="67" t="str">
        <f>'[1]Plan Indicativo'!M96</f>
        <v>Inclusión Productiva de pequeños productores rurales (1702)</v>
      </c>
      <c r="N21" s="66" t="str">
        <f>'[1]Plan Indicativo'!N96</f>
        <v>1702014</v>
      </c>
      <c r="O21" s="68" t="str">
        <f>'[1]Plan Indicativo'!O96</f>
        <v>Brindar 40 Servicios de apoyo para el acceso a maquinaria y equipos a Productores del sector rural con herramientas que permitan generar valor agregado a las materias primas producidas.</v>
      </c>
      <c r="P21" s="66">
        <f>'[1]Plan Indicativo'!P96</f>
        <v>170201400</v>
      </c>
      <c r="Q21" s="68" t="str">
        <f>'[1]Plan Indicativo'!Q96</f>
        <v>Productores beneficiados con acceso a maquinaria y equipo (170201400)</v>
      </c>
      <c r="R21" s="66" t="str">
        <f>'[1]Plan Indicativo'!AC96</f>
        <v>Acumulativa</v>
      </c>
      <c r="S21" s="66" t="str">
        <f>'[1]Plan Indicativo'!AD96</f>
        <v>2
12</v>
      </c>
      <c r="T21" s="43">
        <f>'[1]Plan Indicativo'!R96</f>
        <v>5</v>
      </c>
      <c r="U21" s="66" t="str">
        <f>'[1]Plan Indicativo'!S96</f>
        <v>Número</v>
      </c>
      <c r="V21" s="69">
        <f>'[1]Plan Indicativo'!T96</f>
        <v>40</v>
      </c>
      <c r="W21" s="41">
        <f>'[1]Plan Indicativo'!U96</f>
        <v>10</v>
      </c>
      <c r="X21" s="42">
        <f>'[1]Plan Indicativo'!V96</f>
        <v>0.25</v>
      </c>
      <c r="Y21" s="43">
        <f>'[1]Plan Indicativo'!W96</f>
        <v>10</v>
      </c>
      <c r="Z21" s="42">
        <f>'[1]Plan Indicativo'!X96</f>
        <v>0.25</v>
      </c>
      <c r="AA21" s="43">
        <f>'[1]Plan Indicativo'!Y96</f>
        <v>10</v>
      </c>
      <c r="AB21" s="42">
        <f>'[1]Plan Indicativo'!Z96</f>
        <v>0.25</v>
      </c>
      <c r="AC21" s="43">
        <f>'[1]Plan Indicativo'!AA96</f>
        <v>10</v>
      </c>
      <c r="AD21" s="44">
        <f>'[1]Plan Indicativo'!AB96</f>
        <v>0.25</v>
      </c>
      <c r="AE21" s="41">
        <v>85</v>
      </c>
      <c r="AF21" s="43">
        <f>'[2]Plan de Acción-metas'!O12</f>
        <v>0</v>
      </c>
      <c r="AG21" s="43"/>
      <c r="AH21" s="45"/>
      <c r="AI21" s="70">
        <f t="shared" si="22"/>
        <v>8.5</v>
      </c>
      <c r="AJ21" s="71">
        <f t="shared" si="23"/>
        <v>1</v>
      </c>
      <c r="AK21" s="70">
        <f t="shared" si="27"/>
        <v>0</v>
      </c>
      <c r="AL21" s="71">
        <f t="shared" si="24"/>
        <v>0</v>
      </c>
      <c r="AM21" s="70">
        <f t="shared" si="28"/>
        <v>0</v>
      </c>
      <c r="AN21" s="71">
        <f t="shared" si="25"/>
        <v>0</v>
      </c>
      <c r="AO21" s="70">
        <f t="shared" si="29"/>
        <v>0</v>
      </c>
      <c r="AP21" s="71">
        <f t="shared" si="26"/>
        <v>0</v>
      </c>
      <c r="AQ21" s="72">
        <f t="shared" si="30"/>
        <v>1</v>
      </c>
      <c r="AR21" s="70">
        <f t="shared" ref="AR21:AR22" si="42">+SUM(AE21:AH21)/V21</f>
        <v>2.125</v>
      </c>
      <c r="AS21" s="73">
        <f t="shared" si="31"/>
        <v>1</v>
      </c>
      <c r="AT21" s="41">
        <v>100000000</v>
      </c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69"/>
      <c r="BH21" s="74">
        <f t="shared" si="32"/>
        <v>100000000</v>
      </c>
      <c r="BI21" s="41">
        <v>99670702.5</v>
      </c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69"/>
      <c r="BW21" s="75">
        <f t="shared" si="33"/>
        <v>99670702.5</v>
      </c>
      <c r="BX21" s="76">
        <v>99670702.5</v>
      </c>
      <c r="BY21" s="77">
        <v>99670702.5</v>
      </c>
      <c r="BZ21" s="78">
        <f t="shared" si="34"/>
        <v>0.99670702499999997</v>
      </c>
      <c r="CA21" s="79">
        <f t="shared" si="35"/>
        <v>0.99670702499999997</v>
      </c>
      <c r="CB21" s="80">
        <f t="shared" si="36"/>
        <v>0.99670702499999997</v>
      </c>
      <c r="CC21" s="41">
        <f>'[2]Plan de Acción-metas'!R12</f>
        <v>100000000</v>
      </c>
      <c r="CD21" s="43">
        <f>'[2]Plan de Acción-metas'!S12</f>
        <v>0</v>
      </c>
      <c r="CE21" s="43">
        <f>'[2]Plan de Acción-metas'!T12</f>
        <v>0</v>
      </c>
      <c r="CF21" s="43">
        <f>'[2]Plan de Acción-metas'!U12</f>
        <v>0</v>
      </c>
      <c r="CG21" s="43">
        <f>'[2]Plan de Acción-metas'!V12</f>
        <v>0</v>
      </c>
      <c r="CH21" s="43">
        <f>'[2]Plan de Acción-metas'!W12</f>
        <v>0</v>
      </c>
      <c r="CI21" s="43">
        <f>'[2]Plan de Acción-metas'!X12</f>
        <v>0</v>
      </c>
      <c r="CJ21" s="43">
        <f>'[2]Plan de Acción-metas'!Y12</f>
        <v>0</v>
      </c>
      <c r="CK21" s="43">
        <f>'[2]Plan de Acción-metas'!Z12</f>
        <v>0</v>
      </c>
      <c r="CL21" s="43">
        <f>'[2]Plan de Acción-metas'!AA12</f>
        <v>0</v>
      </c>
      <c r="CM21" s="43">
        <f>'[2]Plan de Acción-metas'!AB12</f>
        <v>0</v>
      </c>
      <c r="CN21" s="43">
        <f>'[2]Plan de Acción-metas'!AC12</f>
        <v>0</v>
      </c>
      <c r="CO21" s="43">
        <f>'[2]Plan de Acción-metas'!AD12</f>
        <v>0</v>
      </c>
      <c r="CP21" s="69">
        <f>'[2]Plan de Acción-metas'!AE12</f>
        <v>0</v>
      </c>
      <c r="CQ21" s="74">
        <f t="shared" si="37"/>
        <v>100000000</v>
      </c>
      <c r="CR21" s="41">
        <f>'[2]Plan de Acción-metas'!AG12</f>
        <v>0</v>
      </c>
      <c r="CS21" s="43">
        <f>'[2]Plan de Acción-metas'!AH12</f>
        <v>0</v>
      </c>
      <c r="CT21" s="43">
        <f>'[2]Plan de Acción-metas'!AI12</f>
        <v>0</v>
      </c>
      <c r="CU21" s="43">
        <f>'[2]Plan de Acción-metas'!AJ12</f>
        <v>0</v>
      </c>
      <c r="CV21" s="43">
        <f>'[2]Plan de Acción-metas'!AK12</f>
        <v>0</v>
      </c>
      <c r="CW21" s="43">
        <f>'[2]Plan de Acción-metas'!AL12</f>
        <v>0</v>
      </c>
      <c r="CX21" s="43">
        <f>'[2]Plan de Acción-metas'!AM12</f>
        <v>0</v>
      </c>
      <c r="CY21" s="43">
        <f>'[2]Plan de Acción-metas'!AN12</f>
        <v>0</v>
      </c>
      <c r="CZ21" s="43">
        <f>'[2]Plan de Acción-metas'!AO12</f>
        <v>0</v>
      </c>
      <c r="DA21" s="43">
        <f>'[2]Plan de Acción-metas'!AP12</f>
        <v>0</v>
      </c>
      <c r="DB21" s="43">
        <f>'[2]Plan de Acción-metas'!AQ12</f>
        <v>0</v>
      </c>
      <c r="DC21" s="43">
        <f>'[2]Plan de Acción-metas'!AR12</f>
        <v>0</v>
      </c>
      <c r="DD21" s="43">
        <f>'[2]Plan de Acción-metas'!AS12</f>
        <v>0</v>
      </c>
      <c r="DE21" s="69">
        <f>'[2]Plan de Acción-metas'!AT12</f>
        <v>0</v>
      </c>
      <c r="DF21" s="75">
        <f t="shared" si="38"/>
        <v>0</v>
      </c>
      <c r="DG21" s="76">
        <f>'[2]Plan de Acción-metas'!AV12</f>
        <v>0</v>
      </c>
      <c r="DH21" s="81">
        <f>'[2]Plan de Acción-metas'!AW12</f>
        <v>0</v>
      </c>
      <c r="DI21" s="82">
        <f t="shared" si="39"/>
        <v>0</v>
      </c>
      <c r="DJ21" s="79" t="str">
        <f t="shared" si="40"/>
        <v>0,0%</v>
      </c>
      <c r="DK21" s="80" t="str">
        <f t="shared" si="41"/>
        <v>0,0%</v>
      </c>
      <c r="DL21" s="60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61"/>
      <c r="ES21" s="61"/>
      <c r="ET21" s="61"/>
      <c r="EU21" s="62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61"/>
      <c r="GB21" s="61"/>
      <c r="GC21" s="61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61"/>
      <c r="HK21" s="61"/>
      <c r="HL21" s="63"/>
      <c r="HM21" s="83" t="str">
        <f>'[1]Plan Indicativo'!BL96</f>
        <v>Secretaría de Desarrollo Social</v>
      </c>
    </row>
    <row r="22" spans="1:221" ht="60" x14ac:dyDescent="0.25">
      <c r="A22" s="65">
        <f>'[1]Plan Indicativo'!A97</f>
        <v>89</v>
      </c>
      <c r="B22" s="66" t="str">
        <f>'[1]Plan Indicativo'!B97</f>
        <v>LE-2</v>
      </c>
      <c r="C22" s="67" t="str">
        <f>'[1]Plan Indicativo'!C97</f>
        <v>Territorio seguro que progresa</v>
      </c>
      <c r="D22" s="67" t="str">
        <f>'[1]Plan Indicativo'!D97</f>
        <v>Agricultura y desarrollo rural</v>
      </c>
      <c r="E22" s="66">
        <f>'[1]Plan Indicativo'!E97</f>
        <v>17</v>
      </c>
      <c r="F22" s="68" t="str">
        <f>'[1]Plan Indicativo'!F97</f>
        <v>Mejorar el Índice de competitividad de Bucaramanga 6,47 puntos</v>
      </c>
      <c r="G22" s="68" t="str">
        <f>'[1]Plan Indicativo'!G97</f>
        <v>Aumentar a 1% el aporte al PIB municipal por actividades primarias</v>
      </c>
      <c r="H22" s="66" t="str">
        <f>'[1]Plan Indicativo'!H97</f>
        <v>120210008</v>
      </c>
      <c r="I22" s="68" t="str">
        <f>'[1]Plan Indicativo'!I97</f>
        <v>Valor agregado por actividades económicas - Actividades primarias</v>
      </c>
      <c r="J22" s="66">
        <f>'[1]Plan Indicativo'!J97</f>
        <v>0.3</v>
      </c>
      <c r="K22" s="66">
        <f>'[1]Plan Indicativo'!K97</f>
        <v>1</v>
      </c>
      <c r="L22" s="66" t="str">
        <f>'[1]Plan Indicativo'!L97</f>
        <v>1702</v>
      </c>
      <c r="M22" s="67" t="str">
        <f>'[1]Plan Indicativo'!M97</f>
        <v>inclusión Productiva de pequeños productores rurales (1702)</v>
      </c>
      <c r="N22" s="66" t="str">
        <f>'[1]Plan Indicativo'!N97</f>
        <v>1702016</v>
      </c>
      <c r="O22" s="68" t="str">
        <f>'[1]Plan Indicativo'!O97</f>
        <v>Brindar 5 Servicios de apoyo para el fomento de la asociatividad de pequeños productores rurales de los tres corregimientos del municipio Bucaramanga</v>
      </c>
      <c r="P22" s="66">
        <f>'[1]Plan Indicativo'!P97</f>
        <v>170201600</v>
      </c>
      <c r="Q22" s="68" t="str">
        <f>'[1]Plan Indicativo'!Q97</f>
        <v>asociaciones apoyadas 
 (170201600)</v>
      </c>
      <c r="R22" s="66" t="str">
        <f>'[1]Plan Indicativo'!AC97</f>
        <v>Acumulativa</v>
      </c>
      <c r="S22" s="66" t="str">
        <f>'[1]Plan Indicativo'!AD97</f>
        <v>2
12</v>
      </c>
      <c r="T22" s="43">
        <f>'[1]Plan Indicativo'!R97</f>
        <v>0</v>
      </c>
      <c r="U22" s="66" t="str">
        <f>'[1]Plan Indicativo'!S97</f>
        <v>Número</v>
      </c>
      <c r="V22" s="69">
        <f>'[1]Plan Indicativo'!T97</f>
        <v>5</v>
      </c>
      <c r="W22" s="41">
        <f>'[1]Plan Indicativo'!U97</f>
        <v>1</v>
      </c>
      <c r="X22" s="42">
        <f>'[1]Plan Indicativo'!V97</f>
        <v>0.2</v>
      </c>
      <c r="Y22" s="43">
        <f>'[1]Plan Indicativo'!W97</f>
        <v>2</v>
      </c>
      <c r="Z22" s="42">
        <f>'[1]Plan Indicativo'!X97</f>
        <v>0.4</v>
      </c>
      <c r="AA22" s="43">
        <f>'[1]Plan Indicativo'!Y97</f>
        <v>1</v>
      </c>
      <c r="AB22" s="42">
        <f>'[1]Plan Indicativo'!Z97</f>
        <v>0.2</v>
      </c>
      <c r="AC22" s="43">
        <f>'[1]Plan Indicativo'!AA97</f>
        <v>1</v>
      </c>
      <c r="AD22" s="44">
        <f>'[1]Plan Indicativo'!AB97</f>
        <v>0.2</v>
      </c>
      <c r="AE22" s="41">
        <v>1</v>
      </c>
      <c r="AF22" s="43">
        <f>'[2]Plan de Acción-metas'!O13</f>
        <v>0</v>
      </c>
      <c r="AG22" s="43"/>
      <c r="AH22" s="45"/>
      <c r="AI22" s="70">
        <f t="shared" si="22"/>
        <v>1</v>
      </c>
      <c r="AJ22" s="71">
        <f t="shared" si="23"/>
        <v>1</v>
      </c>
      <c r="AK22" s="70">
        <f t="shared" si="27"/>
        <v>0</v>
      </c>
      <c r="AL22" s="71">
        <f t="shared" si="24"/>
        <v>0</v>
      </c>
      <c r="AM22" s="70">
        <f t="shared" si="28"/>
        <v>0</v>
      </c>
      <c r="AN22" s="71">
        <f t="shared" si="25"/>
        <v>0</v>
      </c>
      <c r="AO22" s="70">
        <f t="shared" si="29"/>
        <v>0</v>
      </c>
      <c r="AP22" s="71">
        <f t="shared" si="26"/>
        <v>0</v>
      </c>
      <c r="AQ22" s="72">
        <f t="shared" si="30"/>
        <v>0.2</v>
      </c>
      <c r="AR22" s="70">
        <f t="shared" si="42"/>
        <v>0.2</v>
      </c>
      <c r="AS22" s="73">
        <f t="shared" si="31"/>
        <v>0.2</v>
      </c>
      <c r="AT22" s="41">
        <v>96000000</v>
      </c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69"/>
      <c r="BH22" s="74">
        <f t="shared" si="32"/>
        <v>96000000</v>
      </c>
      <c r="BI22" s="41">
        <v>72153334</v>
      </c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69"/>
      <c r="BW22" s="75">
        <f t="shared" si="33"/>
        <v>72153334</v>
      </c>
      <c r="BX22" s="76">
        <v>72153334</v>
      </c>
      <c r="BY22" s="77">
        <v>72153334</v>
      </c>
      <c r="BZ22" s="78">
        <f t="shared" si="34"/>
        <v>0.75159722916666671</v>
      </c>
      <c r="CA22" s="79">
        <f t="shared" si="35"/>
        <v>0.75159722916666671</v>
      </c>
      <c r="CB22" s="80">
        <f t="shared" si="36"/>
        <v>0.75159722916666671</v>
      </c>
      <c r="CC22" s="41">
        <f>'[2]Plan de Acción-metas'!R13</f>
        <v>110000000</v>
      </c>
      <c r="CD22" s="43">
        <f>'[2]Plan de Acción-metas'!S13</f>
        <v>0</v>
      </c>
      <c r="CE22" s="43">
        <f>'[2]Plan de Acción-metas'!T13</f>
        <v>0</v>
      </c>
      <c r="CF22" s="43">
        <f>'[2]Plan de Acción-metas'!U13</f>
        <v>0</v>
      </c>
      <c r="CG22" s="43">
        <f>'[2]Plan de Acción-metas'!V13</f>
        <v>0</v>
      </c>
      <c r="CH22" s="43">
        <f>'[2]Plan de Acción-metas'!W13</f>
        <v>0</v>
      </c>
      <c r="CI22" s="43">
        <f>'[2]Plan de Acción-metas'!X13</f>
        <v>0</v>
      </c>
      <c r="CJ22" s="43">
        <f>'[2]Plan de Acción-metas'!Y13</f>
        <v>0</v>
      </c>
      <c r="CK22" s="43">
        <f>'[2]Plan de Acción-metas'!Z13</f>
        <v>0</v>
      </c>
      <c r="CL22" s="43">
        <f>'[2]Plan de Acción-metas'!AA13</f>
        <v>0</v>
      </c>
      <c r="CM22" s="43">
        <f>'[2]Plan de Acción-metas'!AB13</f>
        <v>0</v>
      </c>
      <c r="CN22" s="43">
        <f>'[2]Plan de Acción-metas'!AC13</f>
        <v>0</v>
      </c>
      <c r="CO22" s="43">
        <f>'[2]Plan de Acción-metas'!AD13</f>
        <v>0</v>
      </c>
      <c r="CP22" s="69">
        <f>'[2]Plan de Acción-metas'!AE13</f>
        <v>15000000</v>
      </c>
      <c r="CQ22" s="74">
        <f t="shared" si="37"/>
        <v>125000000</v>
      </c>
      <c r="CR22" s="41">
        <f>'[2]Plan de Acción-metas'!AG13</f>
        <v>0</v>
      </c>
      <c r="CS22" s="43">
        <f>'[2]Plan de Acción-metas'!AH13</f>
        <v>0</v>
      </c>
      <c r="CT22" s="43">
        <f>'[2]Plan de Acción-metas'!AI13</f>
        <v>0</v>
      </c>
      <c r="CU22" s="43">
        <f>'[2]Plan de Acción-metas'!AJ13</f>
        <v>0</v>
      </c>
      <c r="CV22" s="43">
        <f>'[2]Plan de Acción-metas'!AK13</f>
        <v>0</v>
      </c>
      <c r="CW22" s="43">
        <f>'[2]Plan de Acción-metas'!AL13</f>
        <v>0</v>
      </c>
      <c r="CX22" s="43">
        <f>'[2]Plan de Acción-metas'!AM13</f>
        <v>0</v>
      </c>
      <c r="CY22" s="43">
        <f>'[2]Plan de Acción-metas'!AN13</f>
        <v>0</v>
      </c>
      <c r="CZ22" s="43">
        <f>'[2]Plan de Acción-metas'!AO13</f>
        <v>0</v>
      </c>
      <c r="DA22" s="43">
        <f>'[2]Plan de Acción-metas'!AP13</f>
        <v>0</v>
      </c>
      <c r="DB22" s="43">
        <f>'[2]Plan de Acción-metas'!AQ13</f>
        <v>0</v>
      </c>
      <c r="DC22" s="43">
        <f>'[2]Plan de Acción-metas'!AR13</f>
        <v>0</v>
      </c>
      <c r="DD22" s="43">
        <f>'[2]Plan de Acción-metas'!AS13</f>
        <v>0</v>
      </c>
      <c r="DE22" s="69">
        <f>'[2]Plan de Acción-metas'!AT13</f>
        <v>0</v>
      </c>
      <c r="DF22" s="75">
        <f t="shared" si="38"/>
        <v>0</v>
      </c>
      <c r="DG22" s="76">
        <f>'[2]Plan de Acción-metas'!AV13</f>
        <v>0</v>
      </c>
      <c r="DH22" s="81">
        <f>'[2]Plan de Acción-metas'!AW13</f>
        <v>0</v>
      </c>
      <c r="DI22" s="82">
        <f t="shared" si="39"/>
        <v>0</v>
      </c>
      <c r="DJ22" s="79" t="str">
        <f t="shared" si="40"/>
        <v>0,0%</v>
      </c>
      <c r="DK22" s="80" t="str">
        <f t="shared" si="41"/>
        <v>0,0%</v>
      </c>
      <c r="DL22" s="60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61"/>
      <c r="ES22" s="61"/>
      <c r="ET22" s="61"/>
      <c r="EU22" s="62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61"/>
      <c r="GB22" s="61"/>
      <c r="GC22" s="61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61"/>
      <c r="HK22" s="61"/>
      <c r="HL22" s="63"/>
      <c r="HM22" s="83" t="str">
        <f>'[1]Plan Indicativo'!BL97</f>
        <v>Secretaría de Desarrollo Social</v>
      </c>
    </row>
    <row r="23" spans="1:221" ht="75" x14ac:dyDescent="0.25">
      <c r="A23" s="65">
        <f>'[1]Plan Indicativo'!A98</f>
        <v>90</v>
      </c>
      <c r="B23" s="66" t="str">
        <f>'[1]Plan Indicativo'!B98</f>
        <v>LE-2</v>
      </c>
      <c r="C23" s="67" t="str">
        <f>'[1]Plan Indicativo'!C98</f>
        <v>Territorio seguro que progresa</v>
      </c>
      <c r="D23" s="67" t="str">
        <f>'[1]Plan Indicativo'!D98</f>
        <v>Agricultura y desarrollo rural</v>
      </c>
      <c r="E23" s="66">
        <f>'[1]Plan Indicativo'!E98</f>
        <v>17</v>
      </c>
      <c r="F23" s="68" t="str">
        <f>'[1]Plan Indicativo'!F98</f>
        <v>Mejorar el Índice de competitividad de Bucaramanga 6,47 puntos</v>
      </c>
      <c r="G23" s="68" t="str">
        <f>'[1]Plan Indicativo'!G98</f>
        <v>Aumentar a 1% el aporte al PIB municipal por actividades primarias</v>
      </c>
      <c r="H23" s="66" t="str">
        <f>'[1]Plan Indicativo'!H98</f>
        <v>120210008</v>
      </c>
      <c r="I23" s="68" t="str">
        <f>'[1]Plan Indicativo'!I98</f>
        <v>Valor agregado por actividades económicas - Actividades primarias</v>
      </c>
      <c r="J23" s="66">
        <f>'[1]Plan Indicativo'!J98</f>
        <v>0.3</v>
      </c>
      <c r="K23" s="66">
        <f>'[1]Plan Indicativo'!K98</f>
        <v>1</v>
      </c>
      <c r="L23" s="66" t="str">
        <f>'[1]Plan Indicativo'!L98</f>
        <v>1702</v>
      </c>
      <c r="M23" s="67" t="str">
        <f>'[1]Plan Indicativo'!M98</f>
        <v>inclusión Productiva de pequeños productores rurales (1702)</v>
      </c>
      <c r="N23" s="66" t="str">
        <f>'[1]Plan Indicativo'!N98</f>
        <v>1702017</v>
      </c>
      <c r="O23" s="68" t="str">
        <f>'[1]Plan Indicativo'!O98</f>
        <v>Fortalecer 150  productores agropecuarios de Bucaramanga, incrementando la cobertura de familias del sector rural en los mercadillos y su formacion en inclusion financiera.</v>
      </c>
      <c r="P23" s="66">
        <f>'[1]Plan Indicativo'!P98</f>
        <v>170201700</v>
      </c>
      <c r="Q23" s="68" t="str">
        <f>'[1]Plan Indicativo'!Q98</f>
        <v xml:space="preserve">Productores agropecuarios apoyados
(170201700)
</v>
      </c>
      <c r="R23" s="66" t="str">
        <f>'[1]Plan Indicativo'!AC98</f>
        <v>No Acumulativa</v>
      </c>
      <c r="S23" s="66" t="str">
        <f>'[1]Plan Indicativo'!AD98</f>
        <v>2
12</v>
      </c>
      <c r="T23" s="43">
        <f>'[1]Plan Indicativo'!R98</f>
        <v>130</v>
      </c>
      <c r="U23" s="66" t="str">
        <f>'[1]Plan Indicativo'!S98</f>
        <v>Número</v>
      </c>
      <c r="V23" s="69">
        <f>'[1]Plan Indicativo'!T98</f>
        <v>150</v>
      </c>
      <c r="W23" s="41">
        <f>'[1]Plan Indicativo'!U98</f>
        <v>150</v>
      </c>
      <c r="X23" s="42">
        <f>'[1]Plan Indicativo'!V98</f>
        <v>0.25</v>
      </c>
      <c r="Y23" s="43">
        <f>'[1]Plan Indicativo'!W98</f>
        <v>150</v>
      </c>
      <c r="Z23" s="42">
        <f>'[1]Plan Indicativo'!X98</f>
        <v>0.25</v>
      </c>
      <c r="AA23" s="43">
        <f>'[1]Plan Indicativo'!Y98</f>
        <v>150</v>
      </c>
      <c r="AB23" s="42">
        <f>'[1]Plan Indicativo'!Z98</f>
        <v>0.25</v>
      </c>
      <c r="AC23" s="43">
        <f>'[1]Plan Indicativo'!AA98</f>
        <v>150</v>
      </c>
      <c r="AD23" s="44">
        <f>'[1]Plan Indicativo'!AB98</f>
        <v>0.25</v>
      </c>
      <c r="AE23" s="41">
        <v>130</v>
      </c>
      <c r="AF23" s="43">
        <f>'[2]Plan de Acción-metas'!O14</f>
        <v>150</v>
      </c>
      <c r="AG23" s="43"/>
      <c r="AH23" s="45"/>
      <c r="AI23" s="70">
        <f t="shared" si="22"/>
        <v>0.8666666666666667</v>
      </c>
      <c r="AJ23" s="71">
        <f t="shared" si="23"/>
        <v>0.8666666666666667</v>
      </c>
      <c r="AK23" s="70">
        <f t="shared" si="27"/>
        <v>1</v>
      </c>
      <c r="AL23" s="71">
        <f t="shared" si="24"/>
        <v>1</v>
      </c>
      <c r="AM23" s="70">
        <f t="shared" si="28"/>
        <v>0</v>
      </c>
      <c r="AN23" s="71">
        <f t="shared" si="25"/>
        <v>0</v>
      </c>
      <c r="AO23" s="70">
        <f t="shared" si="29"/>
        <v>0</v>
      </c>
      <c r="AP23" s="71">
        <f t="shared" si="26"/>
        <v>0</v>
      </c>
      <c r="AQ23" s="72">
        <f t="shared" si="30"/>
        <v>0.46666666666666667</v>
      </c>
      <c r="AR23" s="70">
        <f>+AVERAGE(AJ23,AL23,AN23,AP23)</f>
        <v>0.46666666666666667</v>
      </c>
      <c r="AS23" s="73">
        <f t="shared" si="31"/>
        <v>0.46666666666666667</v>
      </c>
      <c r="AT23" s="41">
        <v>245715067</v>
      </c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69"/>
      <c r="BH23" s="74">
        <f t="shared" si="32"/>
        <v>245715067</v>
      </c>
      <c r="BI23" s="41">
        <v>215096666.65000001</v>
      </c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69"/>
      <c r="BW23" s="75">
        <f t="shared" si="33"/>
        <v>215096666.65000001</v>
      </c>
      <c r="BX23" s="76">
        <v>107456666.65000001</v>
      </c>
      <c r="BY23" s="77">
        <v>107456666.65000001</v>
      </c>
      <c r="BZ23" s="78">
        <f t="shared" si="34"/>
        <v>0.87539062734805762</v>
      </c>
      <c r="CA23" s="79">
        <f t="shared" si="35"/>
        <v>0.43732225281081361</v>
      </c>
      <c r="CB23" s="80">
        <f t="shared" si="36"/>
        <v>0.43732225281081361</v>
      </c>
      <c r="CC23" s="41">
        <f>'[2]Plan de Acción-metas'!R14</f>
        <v>70000000</v>
      </c>
      <c r="CD23" s="43">
        <f>'[2]Plan de Acción-metas'!S14</f>
        <v>0</v>
      </c>
      <c r="CE23" s="43">
        <f>'[2]Plan de Acción-metas'!T14</f>
        <v>0</v>
      </c>
      <c r="CF23" s="43">
        <f>'[2]Plan de Acción-metas'!U14</f>
        <v>0</v>
      </c>
      <c r="CG23" s="43">
        <f>'[2]Plan de Acción-metas'!V14</f>
        <v>0</v>
      </c>
      <c r="CH23" s="43">
        <f>'[2]Plan de Acción-metas'!W14</f>
        <v>0</v>
      </c>
      <c r="CI23" s="43">
        <f>'[2]Plan de Acción-metas'!X14</f>
        <v>0</v>
      </c>
      <c r="CJ23" s="43">
        <f>'[2]Plan de Acción-metas'!Y14</f>
        <v>0</v>
      </c>
      <c r="CK23" s="43">
        <f>'[2]Plan de Acción-metas'!Z14</f>
        <v>0</v>
      </c>
      <c r="CL23" s="43">
        <f>'[2]Plan de Acción-metas'!AA14</f>
        <v>0</v>
      </c>
      <c r="CM23" s="43">
        <f>'[2]Plan de Acción-metas'!AB14</f>
        <v>0</v>
      </c>
      <c r="CN23" s="43">
        <f>'[2]Plan de Acción-metas'!AC14</f>
        <v>0</v>
      </c>
      <c r="CO23" s="43">
        <f>'[2]Plan de Acción-metas'!AD14</f>
        <v>0</v>
      </c>
      <c r="CP23" s="69">
        <f>'[2]Plan de Acción-metas'!AE14</f>
        <v>51000000</v>
      </c>
      <c r="CQ23" s="74">
        <f t="shared" si="37"/>
        <v>121000000</v>
      </c>
      <c r="CR23" s="41">
        <f>'[2]Plan de Acción-metas'!AG14</f>
        <v>67200000</v>
      </c>
      <c r="CS23" s="43">
        <f>'[2]Plan de Acción-metas'!AH14</f>
        <v>0</v>
      </c>
      <c r="CT23" s="43">
        <f>'[2]Plan de Acción-metas'!AI14</f>
        <v>0</v>
      </c>
      <c r="CU23" s="43">
        <f>'[2]Plan de Acción-metas'!AJ14</f>
        <v>0</v>
      </c>
      <c r="CV23" s="43">
        <f>'[2]Plan de Acción-metas'!AK14</f>
        <v>0</v>
      </c>
      <c r="CW23" s="43">
        <f>'[2]Plan de Acción-metas'!AL14</f>
        <v>0</v>
      </c>
      <c r="CX23" s="43">
        <f>'[2]Plan de Acción-metas'!AM14</f>
        <v>0</v>
      </c>
      <c r="CY23" s="43">
        <f>'[2]Plan de Acción-metas'!AN14</f>
        <v>0</v>
      </c>
      <c r="CZ23" s="43">
        <f>'[2]Plan de Acción-metas'!AO14</f>
        <v>0</v>
      </c>
      <c r="DA23" s="43">
        <f>'[2]Plan de Acción-metas'!AP14</f>
        <v>0</v>
      </c>
      <c r="DB23" s="43">
        <f>'[2]Plan de Acción-metas'!AQ14</f>
        <v>0</v>
      </c>
      <c r="DC23" s="43">
        <f>'[2]Plan de Acción-metas'!AR14</f>
        <v>0</v>
      </c>
      <c r="DD23" s="43">
        <f>'[2]Plan de Acción-metas'!AS14</f>
        <v>0</v>
      </c>
      <c r="DE23" s="69">
        <f>'[2]Plan de Acción-metas'!AT14</f>
        <v>0</v>
      </c>
      <c r="DF23" s="75">
        <f t="shared" si="38"/>
        <v>67200000</v>
      </c>
      <c r="DG23" s="76">
        <f>'[2]Plan de Acción-metas'!AV14</f>
        <v>22083333.329999998</v>
      </c>
      <c r="DH23" s="81">
        <f>'[2]Plan de Acción-metas'!AW14</f>
        <v>22083333.329999998</v>
      </c>
      <c r="DI23" s="82">
        <f t="shared" si="39"/>
        <v>0.55537190082644627</v>
      </c>
      <c r="DJ23" s="79">
        <f t="shared" si="40"/>
        <v>0.18250688702479337</v>
      </c>
      <c r="DK23" s="80">
        <f t="shared" si="41"/>
        <v>0.18250688702479337</v>
      </c>
      <c r="DL23" s="60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61"/>
      <c r="ES23" s="61"/>
      <c r="ET23" s="61"/>
      <c r="EU23" s="62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61"/>
      <c r="GB23" s="61"/>
      <c r="GC23" s="61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61"/>
      <c r="HK23" s="61"/>
      <c r="HL23" s="63"/>
      <c r="HM23" s="83" t="str">
        <f>'[1]Plan Indicativo'!BL98</f>
        <v>Secretaría de Desarrollo Social</v>
      </c>
    </row>
    <row r="24" spans="1:221" ht="60" x14ac:dyDescent="0.25">
      <c r="A24" s="65">
        <f>'[1]Plan Indicativo'!A99</f>
        <v>91</v>
      </c>
      <c r="B24" s="66" t="str">
        <f>'[1]Plan Indicativo'!B99</f>
        <v>LE-2</v>
      </c>
      <c r="C24" s="67" t="str">
        <f>'[1]Plan Indicativo'!C99</f>
        <v>Territorio seguro que progresa</v>
      </c>
      <c r="D24" s="67" t="str">
        <f>'[1]Plan Indicativo'!D99</f>
        <v>Agricultura y desarrollo rural</v>
      </c>
      <c r="E24" s="66">
        <f>'[1]Plan Indicativo'!E99</f>
        <v>17</v>
      </c>
      <c r="F24" s="68" t="str">
        <f>'[1]Plan Indicativo'!F99</f>
        <v>Mejorar el Índice de competitividad de Bucaramanga 6,47 puntos</v>
      </c>
      <c r="G24" s="68" t="str">
        <f>'[1]Plan Indicativo'!G99</f>
        <v>Aumentar a 50% las Unidades Productivas Agropecuarias con asistencia técnica</v>
      </c>
      <c r="H24" s="66" t="str">
        <f>'[1]Plan Indicativo'!H99</f>
        <v>120210008</v>
      </c>
      <c r="I24" s="68" t="str">
        <f>'[1]Plan Indicativo'!I99</f>
        <v>Porcentaje de UPA con acceso a asistencia técnica</v>
      </c>
      <c r="J24" s="66" t="str">
        <f>'[1]Plan Indicativo'!J99</f>
        <v>21.34%</v>
      </c>
      <c r="K24" s="66">
        <f>'[1]Plan Indicativo'!K99</f>
        <v>0.5</v>
      </c>
      <c r="L24" s="66" t="str">
        <f>'[1]Plan Indicativo'!L99</f>
        <v>1702</v>
      </c>
      <c r="M24" s="67" t="str">
        <f>'[1]Plan Indicativo'!M99</f>
        <v>inclusión Productiva de pequeños productores rurales (1702)</v>
      </c>
      <c r="N24" s="66" t="str">
        <f>'[1]Plan Indicativo'!N99</f>
        <v>1702010</v>
      </c>
      <c r="O24" s="68" t="str">
        <f>'[1]Plan Indicativo'!O99</f>
        <v>Brindar el servicio de asistencia técnica a 1023 beneficiarios</v>
      </c>
      <c r="P24" s="66">
        <f>'[1]Plan Indicativo'!P99</f>
        <v>170201000</v>
      </c>
      <c r="Q24" s="68" t="str">
        <f>'[1]Plan Indicativo'!Q99</f>
        <v xml:space="preserve">Pequenos productores rurales asistidos tecnicamente
(170201000)
</v>
      </c>
      <c r="R24" s="66" t="str">
        <f>'[1]Plan Indicativo'!AC99</f>
        <v>Acumulativa</v>
      </c>
      <c r="S24" s="66" t="str">
        <f>'[1]Plan Indicativo'!AD99</f>
        <v>2
12</v>
      </c>
      <c r="T24" s="43">
        <f>'[1]Plan Indicativo'!R99</f>
        <v>682</v>
      </c>
      <c r="U24" s="66" t="str">
        <f>'[1]Plan Indicativo'!S99</f>
        <v>Número</v>
      </c>
      <c r="V24" s="69">
        <f>'[1]Plan Indicativo'!T99</f>
        <v>1023</v>
      </c>
      <c r="W24" s="41">
        <f>'[1]Plan Indicativo'!U99</f>
        <v>250</v>
      </c>
      <c r="X24" s="42">
        <f>'[1]Plan Indicativo'!V99</f>
        <v>0.24437927663734116</v>
      </c>
      <c r="Y24" s="43">
        <f>'[1]Plan Indicativo'!W99</f>
        <v>250</v>
      </c>
      <c r="Z24" s="42">
        <f>'[1]Plan Indicativo'!X99</f>
        <v>0.24437927663734116</v>
      </c>
      <c r="AA24" s="43">
        <f>'[1]Plan Indicativo'!Y99</f>
        <v>250</v>
      </c>
      <c r="AB24" s="42">
        <f>'[1]Plan Indicativo'!Z99</f>
        <v>0.24437927663734116</v>
      </c>
      <c r="AC24" s="43">
        <f>'[1]Plan Indicativo'!AA99</f>
        <v>273</v>
      </c>
      <c r="AD24" s="44">
        <f>'[1]Plan Indicativo'!AB99</f>
        <v>0.26686217008797652</v>
      </c>
      <c r="AE24" s="41">
        <v>283</v>
      </c>
      <c r="AF24" s="43">
        <f>'[2]Plan de Acción-metas'!O15</f>
        <v>69</v>
      </c>
      <c r="AG24" s="43"/>
      <c r="AH24" s="45"/>
      <c r="AI24" s="70">
        <f t="shared" si="22"/>
        <v>1.1319999999999999</v>
      </c>
      <c r="AJ24" s="71">
        <f t="shared" si="23"/>
        <v>1</v>
      </c>
      <c r="AK24" s="70">
        <f t="shared" si="27"/>
        <v>0.27600000000000002</v>
      </c>
      <c r="AL24" s="71">
        <f t="shared" si="24"/>
        <v>0.27600000000000002</v>
      </c>
      <c r="AM24" s="70">
        <f t="shared" si="28"/>
        <v>0</v>
      </c>
      <c r="AN24" s="71">
        <f t="shared" si="25"/>
        <v>0</v>
      </c>
      <c r="AO24" s="70">
        <f t="shared" si="29"/>
        <v>0</v>
      </c>
      <c r="AP24" s="71">
        <f t="shared" si="26"/>
        <v>0</v>
      </c>
      <c r="AQ24" s="72">
        <f t="shared" si="30"/>
        <v>0.34408602150537637</v>
      </c>
      <c r="AR24" s="70">
        <f>+SUM(AE24:AH24)/V24</f>
        <v>0.34408602150537637</v>
      </c>
      <c r="AS24" s="73">
        <f t="shared" si="31"/>
        <v>0.34408602150537637</v>
      </c>
      <c r="AT24" s="41">
        <v>330000000</v>
      </c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>
        <v>273881925</v>
      </c>
      <c r="BG24" s="69"/>
      <c r="BH24" s="74">
        <f t="shared" si="32"/>
        <v>603881925</v>
      </c>
      <c r="BI24" s="41">
        <v>316779905</v>
      </c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69"/>
      <c r="BW24" s="75">
        <f t="shared" si="33"/>
        <v>316779905</v>
      </c>
      <c r="BX24" s="76">
        <v>315561463</v>
      </c>
      <c r="BY24" s="77">
        <v>315561463</v>
      </c>
      <c r="BZ24" s="78">
        <f t="shared" si="34"/>
        <v>0.52457258925244366</v>
      </c>
      <c r="CA24" s="79">
        <f t="shared" si="35"/>
        <v>0.52255490673942595</v>
      </c>
      <c r="CB24" s="80">
        <f t="shared" si="36"/>
        <v>0.52255490673942595</v>
      </c>
      <c r="CC24" s="41">
        <f>'[2]Plan de Acción-metas'!R15</f>
        <v>495200000</v>
      </c>
      <c r="CD24" s="43">
        <f>'[2]Plan de Acción-metas'!S15</f>
        <v>0</v>
      </c>
      <c r="CE24" s="43">
        <f>'[2]Plan de Acción-metas'!T15</f>
        <v>0</v>
      </c>
      <c r="CF24" s="43">
        <f>'[2]Plan de Acción-metas'!U15</f>
        <v>0</v>
      </c>
      <c r="CG24" s="43">
        <f>'[2]Plan de Acción-metas'!V15</f>
        <v>0</v>
      </c>
      <c r="CH24" s="43">
        <f>'[2]Plan de Acción-metas'!W15</f>
        <v>0</v>
      </c>
      <c r="CI24" s="43">
        <f>'[2]Plan de Acción-metas'!X15</f>
        <v>0</v>
      </c>
      <c r="CJ24" s="43">
        <f>'[2]Plan de Acción-metas'!Y15</f>
        <v>0</v>
      </c>
      <c r="CK24" s="43">
        <f>'[2]Plan de Acción-metas'!Z15</f>
        <v>0</v>
      </c>
      <c r="CL24" s="43">
        <f>'[2]Plan de Acción-metas'!AA15</f>
        <v>0</v>
      </c>
      <c r="CM24" s="43">
        <f>'[2]Plan de Acción-metas'!AB15</f>
        <v>0</v>
      </c>
      <c r="CN24" s="43">
        <f>'[2]Plan de Acción-metas'!AC15</f>
        <v>0</v>
      </c>
      <c r="CO24" s="43">
        <f>'[2]Plan de Acción-metas'!AD15</f>
        <v>0</v>
      </c>
      <c r="CP24" s="69">
        <f>'[2]Plan de Acción-metas'!AE15</f>
        <v>132000000</v>
      </c>
      <c r="CQ24" s="74">
        <f t="shared" si="37"/>
        <v>627200000</v>
      </c>
      <c r="CR24" s="41">
        <f>'[2]Plan de Acción-metas'!AG15</f>
        <v>194800000</v>
      </c>
      <c r="CS24" s="43">
        <f>'[2]Plan de Acción-metas'!AH15</f>
        <v>0</v>
      </c>
      <c r="CT24" s="43">
        <f>'[2]Plan de Acción-metas'!AI15</f>
        <v>0</v>
      </c>
      <c r="CU24" s="43">
        <f>'[2]Plan de Acción-metas'!AJ15</f>
        <v>0</v>
      </c>
      <c r="CV24" s="43">
        <f>'[2]Plan de Acción-metas'!AK15</f>
        <v>0</v>
      </c>
      <c r="CW24" s="43">
        <f>'[2]Plan de Acción-metas'!AL15</f>
        <v>0</v>
      </c>
      <c r="CX24" s="43">
        <f>'[2]Plan de Acción-metas'!AM15</f>
        <v>0</v>
      </c>
      <c r="CY24" s="43">
        <f>'[2]Plan de Acción-metas'!AN15</f>
        <v>0</v>
      </c>
      <c r="CZ24" s="43">
        <f>'[2]Plan de Acción-metas'!AO15</f>
        <v>0</v>
      </c>
      <c r="DA24" s="43">
        <f>'[2]Plan de Acción-metas'!AP15</f>
        <v>0</v>
      </c>
      <c r="DB24" s="43">
        <f>'[2]Plan de Acción-metas'!AQ15</f>
        <v>0</v>
      </c>
      <c r="DC24" s="43">
        <f>'[2]Plan de Acción-metas'!AR15</f>
        <v>0</v>
      </c>
      <c r="DD24" s="43">
        <f>'[2]Plan de Acción-metas'!AS15</f>
        <v>0</v>
      </c>
      <c r="DE24" s="69">
        <f>'[2]Plan de Acción-metas'!AT15</f>
        <v>0</v>
      </c>
      <c r="DF24" s="75">
        <f t="shared" si="38"/>
        <v>194800000</v>
      </c>
      <c r="DG24" s="76">
        <f>'[2]Plan de Acción-metas'!AV15</f>
        <v>67403333.340000004</v>
      </c>
      <c r="DH24" s="81">
        <f>'[2]Plan de Acción-metas'!AW15</f>
        <v>67403333.340000004</v>
      </c>
      <c r="DI24" s="82">
        <f t="shared" si="39"/>
        <v>0.31058673469387754</v>
      </c>
      <c r="DJ24" s="79">
        <f t="shared" si="40"/>
        <v>0.10746704933035715</v>
      </c>
      <c r="DK24" s="80">
        <f t="shared" si="41"/>
        <v>0.10746704933035715</v>
      </c>
      <c r="DL24" s="60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61"/>
      <c r="ES24" s="61"/>
      <c r="ET24" s="61"/>
      <c r="EU24" s="62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61"/>
      <c r="GB24" s="61"/>
      <c r="GC24" s="61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61"/>
      <c r="HK24" s="61"/>
      <c r="HL24" s="63"/>
      <c r="HM24" s="83" t="str">
        <f>'[1]Plan Indicativo'!BL99</f>
        <v>Secretaría de Desarrollo Social</v>
      </c>
    </row>
    <row r="25" spans="1:221" ht="75" x14ac:dyDescent="0.25">
      <c r="A25" s="65">
        <f>'[1]Plan Indicativo'!A100</f>
        <v>92</v>
      </c>
      <c r="B25" s="66" t="str">
        <f>'[1]Plan Indicativo'!B100</f>
        <v>LE-2</v>
      </c>
      <c r="C25" s="67" t="str">
        <f>'[1]Plan Indicativo'!C100</f>
        <v>Territorio seguro que progresa</v>
      </c>
      <c r="D25" s="67" t="str">
        <f>'[1]Plan Indicativo'!D100</f>
        <v>Agricultura y desarrollo rural</v>
      </c>
      <c r="E25" s="66">
        <f>'[1]Plan Indicativo'!E100</f>
        <v>17</v>
      </c>
      <c r="F25" s="68" t="str">
        <f>'[1]Plan Indicativo'!F100</f>
        <v>Mejorar el Índice de competitividad de Bucaramanga 6,47 puntos</v>
      </c>
      <c r="G25" s="68" t="str">
        <f>'[1]Plan Indicativo'!G100</f>
        <v>Aumentar a 1% el aporte al PIB municipal por actividades primarias</v>
      </c>
      <c r="H25" s="66" t="str">
        <f>'[1]Plan Indicativo'!H100</f>
        <v>120210008</v>
      </c>
      <c r="I25" s="68" t="str">
        <f>'[1]Plan Indicativo'!I100</f>
        <v>Valor agregado por actividades económicas - Actividades primarias</v>
      </c>
      <c r="J25" s="66">
        <f>'[1]Plan Indicativo'!J100</f>
        <v>0.3</v>
      </c>
      <c r="K25" s="66">
        <f>'[1]Plan Indicativo'!K100</f>
        <v>1</v>
      </c>
      <c r="L25" s="66" t="str">
        <f>'[1]Plan Indicativo'!L100</f>
        <v>1707</v>
      </c>
      <c r="M25" s="67" t="str">
        <f>'[1]Plan Indicativo'!M100</f>
        <v>Sanidad agropecuaria e inocuidad agroalimentaria (1707)</v>
      </c>
      <c r="N25" s="66" t="str">
        <f>'[1]Plan Indicativo'!N100</f>
        <v>1707042</v>
      </c>
      <c r="O25" s="68" t="str">
        <f>'[1]Plan Indicativo'!O100</f>
        <v>Mantener el Servicio de vacunación para 2400 animales de interés agropecuario en los tres corregimientos garantizando el estatus sanitario-libres de aftosa e inmunización contra brucelosis bovina.</v>
      </c>
      <c r="P25" s="66">
        <f>'[1]Plan Indicativo'!P100</f>
        <v>170704200</v>
      </c>
      <c r="Q25" s="68" t="str">
        <f>'[1]Plan Indicativo'!Q100</f>
        <v xml:space="preserve">Número de animales vacunados
 (170704200)
</v>
      </c>
      <c r="R25" s="66" t="str">
        <f>'[1]Plan Indicativo'!AC100</f>
        <v>No Acumulativa</v>
      </c>
      <c r="S25" s="66" t="str">
        <f>'[1]Plan Indicativo'!AD100</f>
        <v>2
12</v>
      </c>
      <c r="T25" s="43">
        <f>'[1]Plan Indicativo'!R100</f>
        <v>2400</v>
      </c>
      <c r="U25" s="66" t="str">
        <f>'[1]Plan Indicativo'!S100</f>
        <v>Número</v>
      </c>
      <c r="V25" s="69">
        <f>'[1]Plan Indicativo'!T100</f>
        <v>2400</v>
      </c>
      <c r="W25" s="41">
        <f>'[1]Plan Indicativo'!U100</f>
        <v>2400</v>
      </c>
      <c r="X25" s="42">
        <f>'[1]Plan Indicativo'!V100</f>
        <v>0.25</v>
      </c>
      <c r="Y25" s="43">
        <f>'[1]Plan Indicativo'!W100</f>
        <v>2400</v>
      </c>
      <c r="Z25" s="42">
        <f>'[1]Plan Indicativo'!X100</f>
        <v>0.25</v>
      </c>
      <c r="AA25" s="43">
        <f>'[1]Plan Indicativo'!Y100</f>
        <v>2400</v>
      </c>
      <c r="AB25" s="42">
        <f>'[1]Plan Indicativo'!Z100</f>
        <v>0.25</v>
      </c>
      <c r="AC25" s="43">
        <f>'[1]Plan Indicativo'!AA100</f>
        <v>2400</v>
      </c>
      <c r="AD25" s="44">
        <f>'[1]Plan Indicativo'!AB100</f>
        <v>0.25</v>
      </c>
      <c r="AE25" s="41">
        <v>2400</v>
      </c>
      <c r="AF25" s="43">
        <f>'[2]Plan de Acción-metas'!O16</f>
        <v>0</v>
      </c>
      <c r="AG25" s="43"/>
      <c r="AH25" s="45"/>
      <c r="AI25" s="70">
        <f t="shared" si="22"/>
        <v>1</v>
      </c>
      <c r="AJ25" s="71">
        <f t="shared" si="23"/>
        <v>1</v>
      </c>
      <c r="AK25" s="70">
        <f t="shared" si="27"/>
        <v>0</v>
      </c>
      <c r="AL25" s="71">
        <f t="shared" si="24"/>
        <v>0</v>
      </c>
      <c r="AM25" s="70">
        <f t="shared" si="28"/>
        <v>0</v>
      </c>
      <c r="AN25" s="71">
        <f t="shared" si="25"/>
        <v>0</v>
      </c>
      <c r="AO25" s="70">
        <f t="shared" si="29"/>
        <v>0</v>
      </c>
      <c r="AP25" s="71">
        <f t="shared" si="26"/>
        <v>0</v>
      </c>
      <c r="AQ25" s="72">
        <f t="shared" si="30"/>
        <v>0.25</v>
      </c>
      <c r="AR25" s="70">
        <f>+AVERAGE(AJ25,AL25,AN25,AP25)</f>
        <v>0.25</v>
      </c>
      <c r="AS25" s="73">
        <f t="shared" si="31"/>
        <v>0.25</v>
      </c>
      <c r="AT25" s="41">
        <v>55000000</v>
      </c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69"/>
      <c r="BH25" s="74">
        <f t="shared" si="32"/>
        <v>55000000</v>
      </c>
      <c r="BI25" s="41">
        <v>54984000</v>
      </c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69"/>
      <c r="BW25" s="75">
        <f t="shared" si="33"/>
        <v>54984000</v>
      </c>
      <c r="BX25" s="76">
        <v>54984000</v>
      </c>
      <c r="BY25" s="77">
        <v>54984000</v>
      </c>
      <c r="BZ25" s="78">
        <f t="shared" si="34"/>
        <v>0.99970909090909088</v>
      </c>
      <c r="CA25" s="79">
        <f t="shared" si="35"/>
        <v>0.99970909090909088</v>
      </c>
      <c r="CB25" s="80">
        <f t="shared" si="36"/>
        <v>0.99970909090909088</v>
      </c>
      <c r="CC25" s="41">
        <f>'[2]Plan de Acción-metas'!R16</f>
        <v>65000000</v>
      </c>
      <c r="CD25" s="43">
        <f>'[2]Plan de Acción-metas'!S16</f>
        <v>0</v>
      </c>
      <c r="CE25" s="43">
        <f>'[2]Plan de Acción-metas'!T16</f>
        <v>0</v>
      </c>
      <c r="CF25" s="43">
        <f>'[2]Plan de Acción-metas'!U16</f>
        <v>0</v>
      </c>
      <c r="CG25" s="43">
        <f>'[2]Plan de Acción-metas'!V16</f>
        <v>0</v>
      </c>
      <c r="CH25" s="43">
        <f>'[2]Plan de Acción-metas'!W16</f>
        <v>0</v>
      </c>
      <c r="CI25" s="43">
        <f>'[2]Plan de Acción-metas'!X16</f>
        <v>0</v>
      </c>
      <c r="CJ25" s="43">
        <f>'[2]Plan de Acción-metas'!Y16</f>
        <v>0</v>
      </c>
      <c r="CK25" s="43">
        <f>'[2]Plan de Acción-metas'!Z16</f>
        <v>0</v>
      </c>
      <c r="CL25" s="43">
        <f>'[2]Plan de Acción-metas'!AA16</f>
        <v>0</v>
      </c>
      <c r="CM25" s="43">
        <f>'[2]Plan de Acción-metas'!AB16</f>
        <v>0</v>
      </c>
      <c r="CN25" s="43">
        <f>'[2]Plan de Acción-metas'!AC16</f>
        <v>0</v>
      </c>
      <c r="CO25" s="43">
        <f>'[2]Plan de Acción-metas'!AD16</f>
        <v>0</v>
      </c>
      <c r="CP25" s="69">
        <f>'[2]Plan de Acción-metas'!AE16</f>
        <v>0</v>
      </c>
      <c r="CQ25" s="74">
        <f t="shared" si="37"/>
        <v>65000000</v>
      </c>
      <c r="CR25" s="41">
        <f>'[2]Plan de Acción-metas'!AG16</f>
        <v>0</v>
      </c>
      <c r="CS25" s="43">
        <f>'[2]Plan de Acción-metas'!AH16</f>
        <v>0</v>
      </c>
      <c r="CT25" s="43">
        <f>'[2]Plan de Acción-metas'!AI16</f>
        <v>0</v>
      </c>
      <c r="CU25" s="43">
        <f>'[2]Plan de Acción-metas'!AJ16</f>
        <v>0</v>
      </c>
      <c r="CV25" s="43">
        <f>'[2]Plan de Acción-metas'!AK16</f>
        <v>0</v>
      </c>
      <c r="CW25" s="43">
        <f>'[2]Plan de Acción-metas'!AL16</f>
        <v>0</v>
      </c>
      <c r="CX25" s="43">
        <f>'[2]Plan de Acción-metas'!AM16</f>
        <v>0</v>
      </c>
      <c r="CY25" s="43">
        <f>'[2]Plan de Acción-metas'!AN16</f>
        <v>0</v>
      </c>
      <c r="CZ25" s="43">
        <f>'[2]Plan de Acción-metas'!AO16</f>
        <v>0</v>
      </c>
      <c r="DA25" s="43">
        <f>'[2]Plan de Acción-metas'!AP16</f>
        <v>0</v>
      </c>
      <c r="DB25" s="43">
        <f>'[2]Plan de Acción-metas'!AQ16</f>
        <v>0</v>
      </c>
      <c r="DC25" s="43">
        <f>'[2]Plan de Acción-metas'!AR16</f>
        <v>0</v>
      </c>
      <c r="DD25" s="43">
        <f>'[2]Plan de Acción-metas'!AS16</f>
        <v>0</v>
      </c>
      <c r="DE25" s="69">
        <f>'[2]Plan de Acción-metas'!AT16</f>
        <v>0</v>
      </c>
      <c r="DF25" s="75">
        <f t="shared" si="38"/>
        <v>0</v>
      </c>
      <c r="DG25" s="76">
        <f>'[2]Plan de Acción-metas'!AV16</f>
        <v>0</v>
      </c>
      <c r="DH25" s="81">
        <f>'[2]Plan de Acción-metas'!AW16</f>
        <v>0</v>
      </c>
      <c r="DI25" s="82">
        <f t="shared" si="39"/>
        <v>0</v>
      </c>
      <c r="DJ25" s="79" t="str">
        <f t="shared" si="40"/>
        <v>0,0%</v>
      </c>
      <c r="DK25" s="80" t="str">
        <f t="shared" si="41"/>
        <v>0,0%</v>
      </c>
      <c r="DL25" s="60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61"/>
      <c r="ES25" s="61"/>
      <c r="ET25" s="61"/>
      <c r="EU25" s="62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61"/>
      <c r="GB25" s="61"/>
      <c r="GC25" s="61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61"/>
      <c r="HK25" s="61"/>
      <c r="HL25" s="63"/>
      <c r="HM25" s="83" t="str">
        <f>'[1]Plan Indicativo'!BL100</f>
        <v>Secretaría de Desarrollo Social</v>
      </c>
    </row>
    <row r="26" spans="1:221" ht="45" x14ac:dyDescent="0.25">
      <c r="A26" s="65">
        <f>'[1]Plan Indicativo'!A102</f>
        <v>94</v>
      </c>
      <c r="B26" s="66" t="str">
        <f>'[1]Plan Indicativo'!B102</f>
        <v>LE-2</v>
      </c>
      <c r="C26" s="67" t="str">
        <f>'[1]Plan Indicativo'!C102</f>
        <v>Territorio seguro que progresa</v>
      </c>
      <c r="D26" s="67" t="str">
        <f>'[1]Plan Indicativo'!D102</f>
        <v>Agricultura y desarrollo rural</v>
      </c>
      <c r="E26" s="66">
        <f>'[1]Plan Indicativo'!E102</f>
        <v>17</v>
      </c>
      <c r="F26" s="68" t="str">
        <f>'[1]Plan Indicativo'!F102</f>
        <v>Mejorar el Índice de competitividad de Bucaramanga 6,47 puntos</v>
      </c>
      <c r="G26" s="68" t="str">
        <f>'[1]Plan Indicativo'!G102</f>
        <v>Aumentar a 1% el aporte al PIB municipal por actividades primarias</v>
      </c>
      <c r="H26" s="66" t="str">
        <f>'[1]Plan Indicativo'!H102</f>
        <v>120210008</v>
      </c>
      <c r="I26" s="68" t="str">
        <f>'[1]Plan Indicativo'!I102</f>
        <v>Valor agregado por actividades económicas - Actividades primarias</v>
      </c>
      <c r="J26" s="66">
        <f>'[1]Plan Indicativo'!J102</f>
        <v>0.3</v>
      </c>
      <c r="K26" s="66">
        <f>'[1]Plan Indicativo'!K102</f>
        <v>1</v>
      </c>
      <c r="L26" s="66" t="str">
        <f>'[1]Plan Indicativo'!L102</f>
        <v>1709</v>
      </c>
      <c r="M26" s="67" t="str">
        <f>'[1]Plan Indicativo'!M102</f>
        <v>Infraestructura productiva y comercialización (1709)</v>
      </c>
      <c r="N26" s="66" t="str">
        <f>'[1]Plan Indicativo'!N102</f>
        <v>1709105</v>
      </c>
      <c r="O26" s="68" t="str">
        <f>'[1]Plan Indicativo'!O102</f>
        <v>Apoyar 1 cadena productiva agrícola, forestal o pecuaria</v>
      </c>
      <c r="P26" s="66">
        <f>'[1]Plan Indicativo'!P102</f>
        <v>170910500</v>
      </c>
      <c r="Q26" s="68" t="str">
        <f>'[1]Plan Indicativo'!Q102</f>
        <v xml:space="preserve">Cadenas productivas apoyadas
(170910500)
</v>
      </c>
      <c r="R26" s="66" t="str">
        <f>'[1]Plan Indicativo'!AC102</f>
        <v>No Acumulativa</v>
      </c>
      <c r="S26" s="66" t="str">
        <f>'[1]Plan Indicativo'!AD102</f>
        <v>2
12</v>
      </c>
      <c r="T26" s="43">
        <f>'[1]Plan Indicativo'!R102</f>
        <v>0</v>
      </c>
      <c r="U26" s="66" t="str">
        <f>'[1]Plan Indicativo'!S102</f>
        <v>Número</v>
      </c>
      <c r="V26" s="69">
        <f>'[1]Plan Indicativo'!T102</f>
        <v>1</v>
      </c>
      <c r="W26" s="41">
        <f>'[1]Plan Indicativo'!U102</f>
        <v>1</v>
      </c>
      <c r="X26" s="42">
        <f>'[1]Plan Indicativo'!V102</f>
        <v>0.25</v>
      </c>
      <c r="Y26" s="43">
        <f>'[1]Plan Indicativo'!W102</f>
        <v>1</v>
      </c>
      <c r="Z26" s="42">
        <f>'[1]Plan Indicativo'!X102</f>
        <v>0.25</v>
      </c>
      <c r="AA26" s="43">
        <f>'[1]Plan Indicativo'!Y102</f>
        <v>1</v>
      </c>
      <c r="AB26" s="42">
        <f>'[1]Plan Indicativo'!Z102</f>
        <v>0.25</v>
      </c>
      <c r="AC26" s="43">
        <f>'[1]Plan Indicativo'!AA102</f>
        <v>1</v>
      </c>
      <c r="AD26" s="44">
        <f>'[1]Plan Indicativo'!AB102</f>
        <v>0.25</v>
      </c>
      <c r="AE26" s="41">
        <v>1</v>
      </c>
      <c r="AF26" s="43">
        <f>'[2]Plan de Acción-metas'!$O$17</f>
        <v>0</v>
      </c>
      <c r="AG26" s="43"/>
      <c r="AH26" s="45"/>
      <c r="AI26" s="70">
        <f t="shared" si="22"/>
        <v>1</v>
      </c>
      <c r="AJ26" s="71">
        <f t="shared" si="23"/>
        <v>1</v>
      </c>
      <c r="AK26" s="70">
        <f t="shared" si="27"/>
        <v>0</v>
      </c>
      <c r="AL26" s="71">
        <f t="shared" si="24"/>
        <v>0</v>
      </c>
      <c r="AM26" s="70">
        <f t="shared" si="28"/>
        <v>0</v>
      </c>
      <c r="AN26" s="71">
        <f t="shared" si="25"/>
        <v>0</v>
      </c>
      <c r="AO26" s="70">
        <f t="shared" si="29"/>
        <v>0</v>
      </c>
      <c r="AP26" s="71">
        <f t="shared" si="26"/>
        <v>0</v>
      </c>
      <c r="AQ26" s="72">
        <f t="shared" si="30"/>
        <v>0.25</v>
      </c>
      <c r="AR26" s="70">
        <f>+AVERAGE(AJ26,AL26,AN26,AP26)</f>
        <v>0.25</v>
      </c>
      <c r="AS26" s="73">
        <f t="shared" si="31"/>
        <v>0.25</v>
      </c>
      <c r="AT26" s="41">
        <v>165900000</v>
      </c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>
        <v>1062581</v>
      </c>
      <c r="BG26" s="69"/>
      <c r="BH26" s="74">
        <f t="shared" si="32"/>
        <v>166962581</v>
      </c>
      <c r="BI26" s="41">
        <v>59433333.32</v>
      </c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69"/>
      <c r="BW26" s="75">
        <f t="shared" si="33"/>
        <v>59433333.32</v>
      </c>
      <c r="BX26" s="76">
        <v>59433333.32</v>
      </c>
      <c r="BY26" s="77">
        <v>59433333.32</v>
      </c>
      <c r="BZ26" s="78">
        <f t="shared" si="34"/>
        <v>0.35596798374840649</v>
      </c>
      <c r="CA26" s="79">
        <f t="shared" si="35"/>
        <v>0.35596798374840649</v>
      </c>
      <c r="CB26" s="80">
        <f t="shared" si="36"/>
        <v>0.35596798374840649</v>
      </c>
      <c r="CC26" s="41">
        <f>'[2]Plan de Acción-metas'!R17</f>
        <v>300000000</v>
      </c>
      <c r="CD26" s="43">
        <f>'[2]Plan de Acción-metas'!S17</f>
        <v>0</v>
      </c>
      <c r="CE26" s="43">
        <f>'[2]Plan de Acción-metas'!T17</f>
        <v>0</v>
      </c>
      <c r="CF26" s="43">
        <f>'[2]Plan de Acción-metas'!U17</f>
        <v>0</v>
      </c>
      <c r="CG26" s="43">
        <f>'[2]Plan de Acción-metas'!V17</f>
        <v>0</v>
      </c>
      <c r="CH26" s="43">
        <f>'[2]Plan de Acción-metas'!W17</f>
        <v>0</v>
      </c>
      <c r="CI26" s="43">
        <f>'[2]Plan de Acción-metas'!X17</f>
        <v>0</v>
      </c>
      <c r="CJ26" s="43">
        <f>'[2]Plan de Acción-metas'!Y17</f>
        <v>0</v>
      </c>
      <c r="CK26" s="43">
        <f>'[2]Plan de Acción-metas'!Z17</f>
        <v>0</v>
      </c>
      <c r="CL26" s="43">
        <f>'[2]Plan de Acción-metas'!AA17</f>
        <v>0</v>
      </c>
      <c r="CM26" s="43">
        <f>'[2]Plan de Acción-metas'!AB17</f>
        <v>0</v>
      </c>
      <c r="CN26" s="43">
        <f>'[2]Plan de Acción-metas'!AC17</f>
        <v>0</v>
      </c>
      <c r="CO26" s="43">
        <f>'[2]Plan de Acción-metas'!AD17</f>
        <v>0</v>
      </c>
      <c r="CP26" s="69">
        <f>'[2]Plan de Acción-metas'!AE17</f>
        <v>0</v>
      </c>
      <c r="CQ26" s="74">
        <f t="shared" si="37"/>
        <v>300000000</v>
      </c>
      <c r="CR26" s="41">
        <f>'[2]Plan de Acción-metas'!AG17</f>
        <v>0</v>
      </c>
      <c r="CS26" s="43">
        <f>'[2]Plan de Acción-metas'!AH17</f>
        <v>0</v>
      </c>
      <c r="CT26" s="43">
        <f>'[2]Plan de Acción-metas'!AI17</f>
        <v>0</v>
      </c>
      <c r="CU26" s="43">
        <f>'[2]Plan de Acción-metas'!AJ17</f>
        <v>0</v>
      </c>
      <c r="CV26" s="43">
        <f>'[2]Plan de Acción-metas'!AK17</f>
        <v>0</v>
      </c>
      <c r="CW26" s="43">
        <f>'[2]Plan de Acción-metas'!AL17</f>
        <v>0</v>
      </c>
      <c r="CX26" s="43">
        <f>'[2]Plan de Acción-metas'!AM17</f>
        <v>0</v>
      </c>
      <c r="CY26" s="43">
        <f>'[2]Plan de Acción-metas'!AN17</f>
        <v>0</v>
      </c>
      <c r="CZ26" s="43">
        <f>'[2]Plan de Acción-metas'!AO17</f>
        <v>0</v>
      </c>
      <c r="DA26" s="43">
        <f>'[2]Plan de Acción-metas'!AP17</f>
        <v>0</v>
      </c>
      <c r="DB26" s="43">
        <f>'[2]Plan de Acción-metas'!AQ17</f>
        <v>0</v>
      </c>
      <c r="DC26" s="43">
        <f>'[2]Plan de Acción-metas'!AR17</f>
        <v>0</v>
      </c>
      <c r="DD26" s="43">
        <f>'[2]Plan de Acción-metas'!AS17</f>
        <v>0</v>
      </c>
      <c r="DE26" s="69">
        <f>'[2]Plan de Acción-metas'!AT17</f>
        <v>0</v>
      </c>
      <c r="DF26" s="75">
        <f t="shared" si="38"/>
        <v>0</v>
      </c>
      <c r="DG26" s="76">
        <f>'[2]Plan de Acción-metas'!AV17</f>
        <v>0</v>
      </c>
      <c r="DH26" s="81">
        <f>'[2]Plan de Acción-metas'!AW17</f>
        <v>0</v>
      </c>
      <c r="DI26" s="82">
        <f t="shared" si="39"/>
        <v>0</v>
      </c>
      <c r="DJ26" s="79" t="str">
        <f t="shared" si="40"/>
        <v>0,0%</v>
      </c>
      <c r="DK26" s="80" t="str">
        <f t="shared" si="41"/>
        <v>0,0%</v>
      </c>
      <c r="DL26" s="60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61"/>
      <c r="ES26" s="61"/>
      <c r="ET26" s="61"/>
      <c r="EU26" s="62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61"/>
      <c r="GB26" s="61"/>
      <c r="GC26" s="61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61"/>
      <c r="HK26" s="61"/>
      <c r="HL26" s="63"/>
      <c r="HM26" s="83" t="str">
        <f>'[1]Plan Indicativo'!BL102</f>
        <v>Secretaría de Desarrollo Social</v>
      </c>
    </row>
    <row r="27" spans="1:221" ht="45" x14ac:dyDescent="0.25">
      <c r="A27" s="65">
        <f>'[1]Plan Indicativo'!A131</f>
        <v>123</v>
      </c>
      <c r="B27" s="66" t="str">
        <f>'[1]Plan Indicativo'!B131</f>
        <v>LE-2</v>
      </c>
      <c r="C27" s="67" t="str">
        <f>'[1]Plan Indicativo'!C131</f>
        <v>Territorio seguro que progresa</v>
      </c>
      <c r="D27" s="67" t="str">
        <f>'[1]Plan Indicativo'!D131</f>
        <v>Vivienda Ciudad y Territorio</v>
      </c>
      <c r="E27" s="66">
        <f>'[1]Plan Indicativo'!E131</f>
        <v>40</v>
      </c>
      <c r="F27" s="68" t="str">
        <f>'[1]Plan Indicativo'!F131</f>
        <v>Mejorar el Índice de competitividad de Bucaramanga 6,47 puntos</v>
      </c>
      <c r="G27" s="68" t="str">
        <f>'[1]Plan Indicativo'!G131</f>
        <v>Disminuir a 5,0 el Déficit cuantitativo de vivienda (Censo)</v>
      </c>
      <c r="H27" s="66" t="str">
        <f>'[1]Plan Indicativo'!H131</f>
        <v>030010009</v>
      </c>
      <c r="I27" s="68" t="str">
        <f>'[1]Plan Indicativo'!I131</f>
        <v>Vivienda y acceso a servicios públicos - Déficit cuantitativo de vivienda (Censo)</v>
      </c>
      <c r="J27" s="66">
        <f>'[1]Plan Indicativo'!J131</f>
        <v>5.59</v>
      </c>
      <c r="K27" s="66">
        <f>'[1]Plan Indicativo'!K131</f>
        <v>5</v>
      </c>
      <c r="L27" s="66" t="str">
        <f>'[1]Plan Indicativo'!L131</f>
        <v>4001</v>
      </c>
      <c r="M27" s="67" t="str">
        <f>'[1]Plan Indicativo'!M131</f>
        <v>Acceso a soluciones de vivienda (4001).</v>
      </c>
      <c r="N27" s="66" t="str">
        <f>'[1]Plan Indicativo'!N131</f>
        <v>4001031</v>
      </c>
      <c r="O27" s="68" t="str">
        <f>'[1]Plan Indicativo'!O131</f>
        <v>Beneficiar a 500 hogares a través del Servicio de apoyo financiero para adquisición de vivienda</v>
      </c>
      <c r="P27" s="66">
        <f>'[1]Plan Indicativo'!P131</f>
        <v>400103100</v>
      </c>
      <c r="Q27" s="68" t="str">
        <f>'[1]Plan Indicativo'!Q131</f>
        <v>Hogares beneficiados con adquisición de vivienda (400103100).</v>
      </c>
      <c r="R27" s="66" t="str">
        <f>'[1]Plan Indicativo'!AC131</f>
        <v>Acumulativa</v>
      </c>
      <c r="S27" s="66" t="str">
        <f>'[1]Plan Indicativo'!AD131</f>
        <v>6,12,15,11</v>
      </c>
      <c r="T27" s="43">
        <f>'[1]Plan Indicativo'!R131</f>
        <v>323</v>
      </c>
      <c r="U27" s="66" t="str">
        <f>'[1]Plan Indicativo'!S131</f>
        <v>Número</v>
      </c>
      <c r="V27" s="69">
        <f>'[1]Plan Indicativo'!T131</f>
        <v>500</v>
      </c>
      <c r="W27" s="41">
        <f>'[1]Plan Indicativo'!U131</f>
        <v>200</v>
      </c>
      <c r="X27" s="42">
        <f>'[1]Plan Indicativo'!V131</f>
        <v>0.4</v>
      </c>
      <c r="Y27" s="43">
        <f>'[1]Plan Indicativo'!W131</f>
        <v>100</v>
      </c>
      <c r="Z27" s="42">
        <f>'[1]Plan Indicativo'!X131</f>
        <v>0.2</v>
      </c>
      <c r="AA27" s="43">
        <f>'[1]Plan Indicativo'!Y131</f>
        <v>100</v>
      </c>
      <c r="AB27" s="42">
        <f>'[1]Plan Indicativo'!Z131</f>
        <v>0.2</v>
      </c>
      <c r="AC27" s="43">
        <f>'[1]Plan Indicativo'!AA131</f>
        <v>100</v>
      </c>
      <c r="AD27" s="44">
        <f>'[1]Plan Indicativo'!AB131</f>
        <v>0.2</v>
      </c>
      <c r="AE27" s="41">
        <v>286</v>
      </c>
      <c r="AF27" s="43">
        <f>'[7]Plan de Acción-metas'!O14</f>
        <v>35</v>
      </c>
      <c r="AG27" s="43"/>
      <c r="AH27" s="45"/>
      <c r="AI27" s="70">
        <f t="shared" ref="AI27:AI38" si="43">IF(W27=0," -",AE27/W27)</f>
        <v>1.43</v>
      </c>
      <c r="AJ27" s="71">
        <f t="shared" si="23"/>
        <v>1</v>
      </c>
      <c r="AK27" s="70">
        <f t="shared" si="27"/>
        <v>0.35</v>
      </c>
      <c r="AL27" s="71">
        <f t="shared" si="24"/>
        <v>0.35</v>
      </c>
      <c r="AM27" s="70">
        <f t="shared" si="28"/>
        <v>0</v>
      </c>
      <c r="AN27" s="71">
        <f t="shared" si="25"/>
        <v>0</v>
      </c>
      <c r="AO27" s="70">
        <f t="shared" si="29"/>
        <v>0</v>
      </c>
      <c r="AP27" s="71">
        <f t="shared" si="26"/>
        <v>0</v>
      </c>
      <c r="AQ27" s="72">
        <f t="shared" si="30"/>
        <v>0.64200000000000002</v>
      </c>
      <c r="AR27" s="70">
        <f t="shared" ref="AR27:AR28" si="44">+SUM(AE27:AH27)/V27</f>
        <v>0.64200000000000002</v>
      </c>
      <c r="AS27" s="73">
        <f t="shared" si="31"/>
        <v>0.64200000000000002</v>
      </c>
      <c r="AT27" s="41">
        <v>6007997789.7600002</v>
      </c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69"/>
      <c r="BH27" s="74">
        <f t="shared" si="32"/>
        <v>6007997789.7600002</v>
      </c>
      <c r="BI27" s="41">
        <v>4343089808.0100002</v>
      </c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69"/>
      <c r="BW27" s="75">
        <f t="shared" si="33"/>
        <v>4343089808.0100002</v>
      </c>
      <c r="BX27" s="76">
        <v>2530889808.0100002</v>
      </c>
      <c r="BY27" s="77">
        <v>2530889808.0100002</v>
      </c>
      <c r="BZ27" s="78">
        <f t="shared" si="34"/>
        <v>0.72288472133134596</v>
      </c>
      <c r="CA27" s="79">
        <f t="shared" si="35"/>
        <v>0.42125345191099028</v>
      </c>
      <c r="CB27" s="80">
        <f t="shared" si="36"/>
        <v>0.42125345191099028</v>
      </c>
      <c r="CC27" s="41">
        <f>'[7]Plan de Acción-metas'!R14</f>
        <v>6600720222.8800001</v>
      </c>
      <c r="CD27" s="43">
        <f>'[7]Plan de Acción-metas'!S14</f>
        <v>0</v>
      </c>
      <c r="CE27" s="43">
        <f>'[7]Plan de Acción-metas'!T14</f>
        <v>0</v>
      </c>
      <c r="CF27" s="43">
        <f>'[7]Plan de Acción-metas'!U14</f>
        <v>0</v>
      </c>
      <c r="CG27" s="43">
        <f>'[7]Plan de Acción-metas'!V14</f>
        <v>0</v>
      </c>
      <c r="CH27" s="43">
        <f>'[7]Plan de Acción-metas'!W14</f>
        <v>0</v>
      </c>
      <c r="CI27" s="43">
        <f>'[7]Plan de Acción-metas'!X14</f>
        <v>0</v>
      </c>
      <c r="CJ27" s="43">
        <f>'[7]Plan de Acción-metas'!Y14</f>
        <v>0</v>
      </c>
      <c r="CK27" s="43">
        <f>'[7]Plan de Acción-metas'!Z14</f>
        <v>0</v>
      </c>
      <c r="CL27" s="43">
        <f>'[7]Plan de Acción-metas'!AA14</f>
        <v>0</v>
      </c>
      <c r="CM27" s="43">
        <f>'[7]Plan de Acción-metas'!AB14</f>
        <v>0</v>
      </c>
      <c r="CN27" s="43">
        <f>'[7]Plan de Acción-metas'!AC14</f>
        <v>0</v>
      </c>
      <c r="CO27" s="43">
        <f>'[7]Plan de Acción-metas'!AD14</f>
        <v>0</v>
      </c>
      <c r="CP27" s="69">
        <f>'[7]Plan de Acción-metas'!AE14</f>
        <v>0</v>
      </c>
      <c r="CQ27" s="74">
        <f t="shared" si="37"/>
        <v>6600720222.8800001</v>
      </c>
      <c r="CR27" s="41">
        <f>'[7]Plan de Acción-metas'!AG14</f>
        <v>3600774076</v>
      </c>
      <c r="CS27" s="43">
        <f>'[7]Plan de Acción-metas'!AH14</f>
        <v>0</v>
      </c>
      <c r="CT27" s="43">
        <f>'[7]Plan de Acción-metas'!AI14</f>
        <v>0</v>
      </c>
      <c r="CU27" s="43">
        <f>'[7]Plan de Acción-metas'!AJ14</f>
        <v>0</v>
      </c>
      <c r="CV27" s="43">
        <f>'[7]Plan de Acción-metas'!AK14</f>
        <v>0</v>
      </c>
      <c r="CW27" s="43">
        <f>'[7]Plan de Acción-metas'!AL14</f>
        <v>0</v>
      </c>
      <c r="CX27" s="43">
        <f>'[7]Plan de Acción-metas'!AM14</f>
        <v>0</v>
      </c>
      <c r="CY27" s="43">
        <f>'[7]Plan de Acción-metas'!AN14</f>
        <v>0</v>
      </c>
      <c r="CZ27" s="43">
        <f>'[7]Plan de Acción-metas'!AO14</f>
        <v>0</v>
      </c>
      <c r="DA27" s="43">
        <f>'[7]Plan de Acción-metas'!AP14</f>
        <v>0</v>
      </c>
      <c r="DB27" s="43">
        <f>'[7]Plan de Acción-metas'!AQ14</f>
        <v>0</v>
      </c>
      <c r="DC27" s="43">
        <f>'[7]Plan de Acción-metas'!AR14</f>
        <v>0</v>
      </c>
      <c r="DD27" s="43">
        <f>'[7]Plan de Acción-metas'!AS14</f>
        <v>0</v>
      </c>
      <c r="DE27" s="69">
        <f>'[7]Plan de Acción-metas'!AT14</f>
        <v>0</v>
      </c>
      <c r="DF27" s="75">
        <f t="shared" si="38"/>
        <v>3600774076</v>
      </c>
      <c r="DG27" s="76">
        <f>'[3]Plan de Acción-metas'!AV14</f>
        <v>0</v>
      </c>
      <c r="DH27" s="81">
        <f>'[3]Plan de Acción-metas'!AW14</f>
        <v>0</v>
      </c>
      <c r="DI27" s="82">
        <f t="shared" si="39"/>
        <v>0.54551230084236546</v>
      </c>
      <c r="DJ27" s="79">
        <f t="shared" si="40"/>
        <v>0</v>
      </c>
      <c r="DK27" s="80" t="str">
        <f t="shared" si="41"/>
        <v>0,0%</v>
      </c>
      <c r="DL27" s="60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61"/>
      <c r="ES27" s="61"/>
      <c r="ET27" s="61"/>
      <c r="EU27" s="62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61"/>
      <c r="GB27" s="61"/>
      <c r="GC27" s="61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61"/>
      <c r="HK27" s="61"/>
      <c r="HL27" s="63"/>
      <c r="HM27" s="83" t="str">
        <f>'[1]Plan Indicativo'!BL131</f>
        <v>INVISBU</v>
      </c>
    </row>
    <row r="28" spans="1:221" ht="75" x14ac:dyDescent="0.25">
      <c r="A28" s="65">
        <f>'[1]Plan Indicativo'!A132</f>
        <v>124</v>
      </c>
      <c r="B28" s="66" t="str">
        <f>'[1]Plan Indicativo'!B132</f>
        <v>LE-2</v>
      </c>
      <c r="C28" s="67" t="str">
        <f>'[1]Plan Indicativo'!C132</f>
        <v>Territorio seguro que progresa</v>
      </c>
      <c r="D28" s="67" t="str">
        <f>'[1]Plan Indicativo'!D132</f>
        <v>Vivienda Ciudad y Territorio</v>
      </c>
      <c r="E28" s="66">
        <f>'[1]Plan Indicativo'!E132</f>
        <v>40</v>
      </c>
      <c r="F28" s="68" t="str">
        <f>'[1]Plan Indicativo'!F132</f>
        <v>Mejorar el Índice de competitividad de Bucaramanga 6,47 puntos</v>
      </c>
      <c r="G28" s="68" t="str">
        <f>'[1]Plan Indicativo'!G132</f>
        <v>Disminuir a 13,5 el Déficit cualitativo de vivienda (Censo)</v>
      </c>
      <c r="H28" s="66" t="str">
        <f>'[1]Plan Indicativo'!H132</f>
        <v>030010008</v>
      </c>
      <c r="I28" s="68" t="str">
        <f>'[1]Plan Indicativo'!I132</f>
        <v>Vivienda y acceso a servicios públicos - Déficit cualitativo de vivienda (Censo)</v>
      </c>
      <c r="J28" s="66">
        <f>'[1]Plan Indicativo'!J132</f>
        <v>14.5</v>
      </c>
      <c r="K28" s="66">
        <f>'[1]Plan Indicativo'!K132</f>
        <v>13.5</v>
      </c>
      <c r="L28" s="66" t="str">
        <f>'[1]Plan Indicativo'!L132</f>
        <v>4001</v>
      </c>
      <c r="M28" s="67" t="str">
        <f>'[1]Plan Indicativo'!M132</f>
        <v>Acceso a soluciones de vivienda (4001).</v>
      </c>
      <c r="N28" s="66" t="str">
        <f>'[1]Plan Indicativo'!N132</f>
        <v>4001032</v>
      </c>
      <c r="O28" s="68" t="str">
        <f>'[1]Plan Indicativo'!O132</f>
        <v>Beneficiar a 1.000 hogares con servicio de apoyo financiero para mejoramiento de vivienda en suelo urbano y rural del municipio, relacionadas con saneamiento básico y condiciones de habitabilidad.</v>
      </c>
      <c r="P28" s="66">
        <f>'[1]Plan Indicativo'!P132</f>
        <v>400103200</v>
      </c>
      <c r="Q28" s="68" t="str">
        <f>'[1]Plan Indicativo'!Q132</f>
        <v>Hogares beneficiados con mejoramiento de una vivienda (400103200).</v>
      </c>
      <c r="R28" s="66" t="str">
        <f>'[1]Plan Indicativo'!AC132</f>
        <v>Acumulativa</v>
      </c>
      <c r="S28" s="66" t="str">
        <f>'[1]Plan Indicativo'!AD132</f>
        <v>6,12,15,11</v>
      </c>
      <c r="T28" s="43">
        <f>'[1]Plan Indicativo'!R132</f>
        <v>543</v>
      </c>
      <c r="U28" s="66" t="str">
        <f>'[1]Plan Indicativo'!S132</f>
        <v>Número</v>
      </c>
      <c r="V28" s="69">
        <f>'[1]Plan Indicativo'!T132</f>
        <v>1000</v>
      </c>
      <c r="W28" s="41">
        <f>'[1]Plan Indicativo'!U132</f>
        <v>80</v>
      </c>
      <c r="X28" s="42">
        <f>'[1]Plan Indicativo'!V132</f>
        <v>0.08</v>
      </c>
      <c r="Y28" s="43">
        <f>'[1]Plan Indicativo'!W132</f>
        <v>620</v>
      </c>
      <c r="Z28" s="42">
        <f>'[1]Plan Indicativo'!X132</f>
        <v>0.62</v>
      </c>
      <c r="AA28" s="43">
        <f>'[1]Plan Indicativo'!Y132</f>
        <v>150</v>
      </c>
      <c r="AB28" s="42">
        <f>'[1]Plan Indicativo'!Z132</f>
        <v>0.15</v>
      </c>
      <c r="AC28" s="43">
        <f>'[1]Plan Indicativo'!AA132</f>
        <v>150</v>
      </c>
      <c r="AD28" s="44">
        <f>'[1]Plan Indicativo'!AB132</f>
        <v>0.15</v>
      </c>
      <c r="AE28" s="41">
        <v>81</v>
      </c>
      <c r="AF28" s="43">
        <f>'[7]Plan de Acción-metas'!O15</f>
        <v>0</v>
      </c>
      <c r="AG28" s="43"/>
      <c r="AH28" s="45"/>
      <c r="AI28" s="70">
        <f t="shared" si="43"/>
        <v>1.0125</v>
      </c>
      <c r="AJ28" s="71">
        <f t="shared" si="23"/>
        <v>1</v>
      </c>
      <c r="AK28" s="70">
        <f t="shared" si="27"/>
        <v>0</v>
      </c>
      <c r="AL28" s="71">
        <f t="shared" si="24"/>
        <v>0</v>
      </c>
      <c r="AM28" s="70">
        <f t="shared" si="28"/>
        <v>0</v>
      </c>
      <c r="AN28" s="71">
        <f t="shared" si="25"/>
        <v>0</v>
      </c>
      <c r="AO28" s="70">
        <f t="shared" si="29"/>
        <v>0</v>
      </c>
      <c r="AP28" s="71">
        <f t="shared" si="26"/>
        <v>0</v>
      </c>
      <c r="AQ28" s="72">
        <f t="shared" si="30"/>
        <v>8.1000000000000003E-2</v>
      </c>
      <c r="AR28" s="70">
        <f t="shared" si="44"/>
        <v>8.1000000000000003E-2</v>
      </c>
      <c r="AS28" s="73">
        <f t="shared" si="31"/>
        <v>8.1000000000000003E-2</v>
      </c>
      <c r="AT28" s="41">
        <v>5842171051.1499996</v>
      </c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69"/>
      <c r="BH28" s="74">
        <f t="shared" si="32"/>
        <v>5842171051.1499996</v>
      </c>
      <c r="BI28" s="41">
        <v>1333455001</v>
      </c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69"/>
      <c r="BW28" s="75">
        <f t="shared" si="33"/>
        <v>1333455001</v>
      </c>
      <c r="BX28" s="76">
        <v>1091025000</v>
      </c>
      <c r="BY28" s="77">
        <v>1088525000</v>
      </c>
      <c r="BZ28" s="78">
        <f t="shared" si="34"/>
        <v>0.22824648393982175</v>
      </c>
      <c r="CA28" s="79">
        <f t="shared" si="35"/>
        <v>0.18674992403470242</v>
      </c>
      <c r="CB28" s="80">
        <f t="shared" si="36"/>
        <v>0.1863220009256199</v>
      </c>
      <c r="CC28" s="41">
        <f>'[7]Plan de Acción-metas'!R15</f>
        <v>2236020000</v>
      </c>
      <c r="CD28" s="43">
        <f>'[7]Plan de Acción-metas'!S15</f>
        <v>0</v>
      </c>
      <c r="CE28" s="43">
        <f>'[7]Plan de Acción-metas'!T15</f>
        <v>0</v>
      </c>
      <c r="CF28" s="43">
        <f>'[7]Plan de Acción-metas'!U15</f>
        <v>0</v>
      </c>
      <c r="CG28" s="43">
        <f>'[7]Plan de Acción-metas'!V15</f>
        <v>0</v>
      </c>
      <c r="CH28" s="43">
        <f>'[7]Plan de Acción-metas'!W15</f>
        <v>0</v>
      </c>
      <c r="CI28" s="43">
        <f>'[7]Plan de Acción-metas'!X15</f>
        <v>0</v>
      </c>
      <c r="CJ28" s="43">
        <f>'[7]Plan de Acción-metas'!Y15</f>
        <v>0</v>
      </c>
      <c r="CK28" s="43">
        <f>'[7]Plan de Acción-metas'!Z15</f>
        <v>0</v>
      </c>
      <c r="CL28" s="43">
        <f>'[7]Plan de Acción-metas'!AA15</f>
        <v>0</v>
      </c>
      <c r="CM28" s="43">
        <f>'[7]Plan de Acción-metas'!AB15</f>
        <v>0</v>
      </c>
      <c r="CN28" s="43">
        <f>'[7]Plan de Acción-metas'!AC15</f>
        <v>0</v>
      </c>
      <c r="CO28" s="43">
        <f>'[7]Plan de Acción-metas'!AD15</f>
        <v>0</v>
      </c>
      <c r="CP28" s="69">
        <f>'[7]Plan de Acción-metas'!AE15</f>
        <v>0</v>
      </c>
      <c r="CQ28" s="74">
        <f t="shared" si="37"/>
        <v>2236020000</v>
      </c>
      <c r="CR28" s="41">
        <f>'[7]Plan de Acción-metas'!AG15</f>
        <v>54000000</v>
      </c>
      <c r="CS28" s="43">
        <f>'[7]Plan de Acción-metas'!AH15</f>
        <v>0</v>
      </c>
      <c r="CT28" s="43">
        <f>'[7]Plan de Acción-metas'!AI15</f>
        <v>0</v>
      </c>
      <c r="CU28" s="43">
        <f>'[7]Plan de Acción-metas'!AJ15</f>
        <v>0</v>
      </c>
      <c r="CV28" s="43">
        <f>'[7]Plan de Acción-metas'!AK15</f>
        <v>0</v>
      </c>
      <c r="CW28" s="43">
        <f>'[7]Plan de Acción-metas'!AL15</f>
        <v>0</v>
      </c>
      <c r="CX28" s="43">
        <f>'[7]Plan de Acción-metas'!AM15</f>
        <v>0</v>
      </c>
      <c r="CY28" s="43">
        <f>'[7]Plan de Acción-metas'!AN15</f>
        <v>0</v>
      </c>
      <c r="CZ28" s="43">
        <f>'[7]Plan de Acción-metas'!AO15</f>
        <v>0</v>
      </c>
      <c r="DA28" s="43">
        <f>'[7]Plan de Acción-metas'!AP15</f>
        <v>0</v>
      </c>
      <c r="DB28" s="43">
        <f>'[7]Plan de Acción-metas'!AQ15</f>
        <v>0</v>
      </c>
      <c r="DC28" s="43">
        <f>'[7]Plan de Acción-metas'!AR15</f>
        <v>0</v>
      </c>
      <c r="DD28" s="43">
        <f>'[7]Plan de Acción-metas'!AS15</f>
        <v>0</v>
      </c>
      <c r="DE28" s="69">
        <f>'[7]Plan de Acción-metas'!AT15</f>
        <v>0</v>
      </c>
      <c r="DF28" s="75">
        <f t="shared" si="38"/>
        <v>54000000</v>
      </c>
      <c r="DG28" s="76">
        <f>'[3]Plan de Acción-metas'!AV15</f>
        <v>39573333.340000004</v>
      </c>
      <c r="DH28" s="81">
        <f>'[3]Plan de Acción-metas'!AW15</f>
        <v>34973333.340000004</v>
      </c>
      <c r="DI28" s="82">
        <f t="shared" si="39"/>
        <v>2.4150052325113372E-2</v>
      </c>
      <c r="DJ28" s="79">
        <f t="shared" si="40"/>
        <v>1.7698112422965807E-2</v>
      </c>
      <c r="DK28" s="80">
        <f t="shared" si="41"/>
        <v>1.5640885743419111E-2</v>
      </c>
      <c r="DL28" s="60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61"/>
      <c r="ES28" s="61"/>
      <c r="ET28" s="61"/>
      <c r="EU28" s="62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61"/>
      <c r="GB28" s="61"/>
      <c r="GC28" s="61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61"/>
      <c r="HK28" s="61"/>
      <c r="HL28" s="63"/>
      <c r="HM28" s="83" t="str">
        <f>'[1]Plan Indicativo'!BL132</f>
        <v>INVISBU</v>
      </c>
    </row>
    <row r="29" spans="1:221" ht="60" x14ac:dyDescent="0.25">
      <c r="A29" s="65">
        <f>'[1]Plan Indicativo'!A138</f>
        <v>130</v>
      </c>
      <c r="B29" s="66" t="str">
        <f>'[1]Plan Indicativo'!B138</f>
        <v>LE-1</v>
      </c>
      <c r="C29" s="67" t="str">
        <f>'[1]Plan Indicativo'!C138</f>
        <v>Territorio seguro que integra</v>
      </c>
      <c r="D29" s="67" t="str">
        <f>'[1]Plan Indicativo'!D138</f>
        <v>Deporte y recreación</v>
      </c>
      <c r="E29" s="66">
        <f>'[1]Plan Indicativo'!E138</f>
        <v>43</v>
      </c>
      <c r="F29" s="68" t="str">
        <f>'[1]Plan Indicativo'!F138</f>
        <v>Disminuir la Pobreza multidimensional 10,2%</v>
      </c>
      <c r="G29" s="68" t="str">
        <f>'[1]Plan Indicativo'!G138</f>
        <v>Incrementar a 15.000 niños, niñas y adolescentes que acceden a servicios deportivos recreativos, de actividad física y aprovechamiento del tiempo libre</v>
      </c>
      <c r="H29" s="66" t="str">
        <f>'[1]Plan Indicativo'!H138</f>
        <v>270040002</v>
      </c>
      <c r="I29" s="68" t="str">
        <f>'[1]Plan Indicativo'!I138</f>
        <v>Niñas, niños y adolescentes que acceden a servicios deportivos recreativos, de actividad física y aprovechamiento del tiempo libre</v>
      </c>
      <c r="J29" s="66">
        <f>'[1]Plan Indicativo'!J138</f>
        <v>4000</v>
      </c>
      <c r="K29" s="66">
        <f>'[1]Plan Indicativo'!K138</f>
        <v>15000</v>
      </c>
      <c r="L29" s="66" t="str">
        <f>'[1]Plan Indicativo'!L138</f>
        <v>4301</v>
      </c>
      <c r="M29" s="67" t="str">
        <f>'[1]Plan Indicativo'!M138</f>
        <v>Fomento a la recreación, la actividad física y el deporte (4301).</v>
      </c>
      <c r="N29" s="66" t="str">
        <f>'[1]Plan Indicativo'!N138</f>
        <v>4301007</v>
      </c>
      <c r="O29" s="68" t="str">
        <f>'[1]Plan Indicativo'!O138</f>
        <v>Vincular a 15.000  niños, niñas, adolescentes y jóvenes en escuelas deportivas del municipio</v>
      </c>
      <c r="P29" s="66">
        <f>'[1]Plan Indicativo'!P138</f>
        <v>430100700</v>
      </c>
      <c r="Q29" s="68" t="str">
        <f>'[1]Plan Indicativo'!Q138</f>
        <v>Niños, niñas, adolescentes y jóvenes inscritos en Escuelas Deportivas (430100700)</v>
      </c>
      <c r="R29" s="66" t="str">
        <f>'[1]Plan Indicativo'!AC138</f>
        <v>Acumulativa</v>
      </c>
      <c r="S29" s="66">
        <f>'[1]Plan Indicativo'!AD138</f>
        <v>3</v>
      </c>
      <c r="T29" s="43">
        <f>'[1]Plan Indicativo'!R138</f>
        <v>4000</v>
      </c>
      <c r="U29" s="66" t="str">
        <f>'[1]Plan Indicativo'!S138</f>
        <v>Número</v>
      </c>
      <c r="V29" s="69">
        <f>'[1]Plan Indicativo'!T138</f>
        <v>15000</v>
      </c>
      <c r="W29" s="41">
        <f>'[1]Plan Indicativo'!U138</f>
        <v>3000</v>
      </c>
      <c r="X29" s="42">
        <f>'[1]Plan Indicativo'!V138</f>
        <v>0.2</v>
      </c>
      <c r="Y29" s="43">
        <f>'[1]Plan Indicativo'!W138</f>
        <v>3500</v>
      </c>
      <c r="Z29" s="42">
        <f>'[1]Plan Indicativo'!X138</f>
        <v>0.23333333333333334</v>
      </c>
      <c r="AA29" s="43">
        <f>'[1]Plan Indicativo'!Y138</f>
        <v>4000</v>
      </c>
      <c r="AB29" s="42">
        <f>'[1]Plan Indicativo'!Z138</f>
        <v>0.26666666666666666</v>
      </c>
      <c r="AC29" s="43">
        <f>'[1]Plan Indicativo'!AA138</f>
        <v>4500</v>
      </c>
      <c r="AD29" s="44">
        <f>'[1]Plan Indicativo'!AB138</f>
        <v>0.3</v>
      </c>
      <c r="AE29" s="41">
        <v>3906</v>
      </c>
      <c r="AF29" s="43">
        <f>'[8]Plan de Acción-metas'!O12</f>
        <v>1281</v>
      </c>
      <c r="AG29" s="43"/>
      <c r="AH29" s="45"/>
      <c r="AI29" s="70">
        <f t="shared" si="43"/>
        <v>1.302</v>
      </c>
      <c r="AJ29" s="71">
        <f t="shared" ref="AJ29:AJ42" si="45">IF(W29=0," -",IF(AI29&gt;100%,100%,AI29))</f>
        <v>1</v>
      </c>
      <c r="AK29" s="70">
        <f t="shared" ref="AK29:AK42" si="46">IF(Y29=0," -",AF29/Y29)</f>
        <v>0.36599999999999999</v>
      </c>
      <c r="AL29" s="71">
        <f t="shared" ref="AL29:AL42" si="47">IF(Y29=0," -",IF(AK29&gt;100%,100%,AK29))</f>
        <v>0.36599999999999999</v>
      </c>
      <c r="AM29" s="70">
        <f t="shared" ref="AM29:AM42" si="48">IF(AA29=0," -",AG29/AA29)</f>
        <v>0</v>
      </c>
      <c r="AN29" s="71">
        <f t="shared" ref="AN29:AN42" si="49">IF(AA29=0," -",IF(AM29&gt;100%,100%,AM29))</f>
        <v>0</v>
      </c>
      <c r="AO29" s="70">
        <f t="shared" ref="AO29:AO42" si="50">IF(AC29=0," -",AH29/AC29)</f>
        <v>0</v>
      </c>
      <c r="AP29" s="71">
        <f t="shared" ref="AP29:AP42" si="51">IF(AC29=0," -",IF(AO29&gt;100%,100%,AO29))</f>
        <v>0</v>
      </c>
      <c r="AQ29" s="72">
        <f t="shared" ref="AQ29:AQ42" si="52">+IF(AR29&gt;100%,100%,AR29)</f>
        <v>0.3458</v>
      </c>
      <c r="AR29" s="70">
        <f t="shared" ref="AR29:AR30" si="53">+SUM(AE29:AH29)/V29</f>
        <v>0.3458</v>
      </c>
      <c r="AS29" s="73">
        <f t="shared" ref="AS29:AS42" si="54">+AQ29</f>
        <v>0.3458</v>
      </c>
      <c r="AT29" s="41">
        <v>1796096497.4400001</v>
      </c>
      <c r="AU29" s="43"/>
      <c r="AV29" s="43"/>
      <c r="AW29" s="43">
        <v>954996664</v>
      </c>
      <c r="AX29" s="43"/>
      <c r="AY29" s="43"/>
      <c r="AZ29" s="43"/>
      <c r="BA29" s="43"/>
      <c r="BB29" s="43"/>
      <c r="BC29" s="43"/>
      <c r="BD29" s="43"/>
      <c r="BE29" s="43"/>
      <c r="BF29" s="43"/>
      <c r="BG29" s="69"/>
      <c r="BH29" s="74">
        <f t="shared" ref="BH29:BH42" si="55">+SUM(AT29:BG29)</f>
        <v>2751093161.4400001</v>
      </c>
      <c r="BI29" s="41">
        <v>1399062490</v>
      </c>
      <c r="BJ29" s="43"/>
      <c r="BK29" s="43"/>
      <c r="BL29" s="43">
        <v>954646664</v>
      </c>
      <c r="BM29" s="43"/>
      <c r="BN29" s="43"/>
      <c r="BO29" s="43"/>
      <c r="BP29" s="43"/>
      <c r="BQ29" s="43"/>
      <c r="BR29" s="43"/>
      <c r="BS29" s="43"/>
      <c r="BT29" s="43"/>
      <c r="BU29" s="43"/>
      <c r="BV29" s="69"/>
      <c r="BW29" s="75">
        <f t="shared" ref="BW29:BW42" si="56">+SUM(BI29:BV29)</f>
        <v>2353709154</v>
      </c>
      <c r="BX29" s="76">
        <v>1636587914</v>
      </c>
      <c r="BY29" s="77">
        <v>1636587914</v>
      </c>
      <c r="BZ29" s="78">
        <f t="shared" ref="BZ29:BZ42" si="57">IF(BH29=0," -",BW29/BH29)</f>
        <v>0.85555414370918725</v>
      </c>
      <c r="CA29" s="79">
        <f t="shared" ref="CA29:CA42" si="58">+IF(BH29=0," -",IF(BZ29=0,"0,0%",BX29/BH29))</f>
        <v>0.59488640259036651</v>
      </c>
      <c r="CB29" s="80">
        <f t="shared" ref="CB29:CB42" si="59">+IF(BH29=0," -",IF(BX29=0,"0,0%",BY29/BH29))</f>
        <v>0.59488640259036651</v>
      </c>
      <c r="CC29" s="41">
        <f>'[8]Plan de Acción-metas'!R12</f>
        <v>28428000</v>
      </c>
      <c r="CD29" s="43">
        <f>'[8]Plan de Acción-metas'!S12</f>
        <v>0</v>
      </c>
      <c r="CE29" s="43">
        <f>'[8]Plan de Acción-metas'!T12</f>
        <v>0</v>
      </c>
      <c r="CF29" s="43">
        <f>'[8]Plan de Acción-metas'!U12</f>
        <v>748572000</v>
      </c>
      <c r="CG29" s="43">
        <f>'[8]Plan de Acción-metas'!V12</f>
        <v>0</v>
      </c>
      <c r="CH29" s="43">
        <f>'[8]Plan de Acción-metas'!W12</f>
        <v>0</v>
      </c>
      <c r="CI29" s="43">
        <f>'[8]Plan de Acción-metas'!X12</f>
        <v>0</v>
      </c>
      <c r="CJ29" s="43">
        <f>'[8]Plan de Acción-metas'!Y12</f>
        <v>0</v>
      </c>
      <c r="CK29" s="43">
        <f>'[8]Plan de Acción-metas'!Z12</f>
        <v>0</v>
      </c>
      <c r="CL29" s="43">
        <f>'[8]Plan de Acción-metas'!AA12</f>
        <v>0</v>
      </c>
      <c r="CM29" s="43">
        <f>'[8]Plan de Acción-metas'!AB12</f>
        <v>0</v>
      </c>
      <c r="CN29" s="43">
        <f>'[8]Plan de Acción-metas'!AC12</f>
        <v>0</v>
      </c>
      <c r="CO29" s="43">
        <f>'[8]Plan de Acción-metas'!AD12</f>
        <v>50000000</v>
      </c>
      <c r="CP29" s="69">
        <f>'[8]Plan de Acción-metas'!AE12</f>
        <v>264850000</v>
      </c>
      <c r="CQ29" s="74">
        <f t="shared" ref="CQ29:CQ42" si="60">+SUM(CC29:CP29)</f>
        <v>1091850000</v>
      </c>
      <c r="CR29" s="41">
        <f>'[8]Plan de Acción-metas'!AG12</f>
        <v>23500000</v>
      </c>
      <c r="CS29" s="43">
        <f>'[8]Plan de Acción-metas'!AH12</f>
        <v>0</v>
      </c>
      <c r="CT29" s="43">
        <f>'[8]Plan de Acción-metas'!AI12</f>
        <v>0</v>
      </c>
      <c r="CU29" s="43">
        <f>'[8]Plan de Acción-metas'!AJ12</f>
        <v>589019999</v>
      </c>
      <c r="CV29" s="43">
        <f>'[8]Plan de Acción-metas'!AK12</f>
        <v>0</v>
      </c>
      <c r="CW29" s="43">
        <f>'[8]Plan de Acción-metas'!AL12</f>
        <v>0</v>
      </c>
      <c r="CX29" s="43">
        <f>'[8]Plan de Acción-metas'!AM12</f>
        <v>0</v>
      </c>
      <c r="CY29" s="43">
        <f>'[8]Plan de Acción-metas'!AN12</f>
        <v>0</v>
      </c>
      <c r="CZ29" s="43">
        <f>'[8]Plan de Acción-metas'!AO12</f>
        <v>0</v>
      </c>
      <c r="DA29" s="43">
        <f>'[8]Plan de Acción-metas'!AP12</f>
        <v>0</v>
      </c>
      <c r="DB29" s="43">
        <f>'[8]Plan de Acción-metas'!AQ12</f>
        <v>0</v>
      </c>
      <c r="DC29" s="43">
        <f>'[8]Plan de Acción-metas'!AR12</f>
        <v>0</v>
      </c>
      <c r="DD29" s="43">
        <f>'[8]Plan de Acción-metas'!AS12</f>
        <v>10000000</v>
      </c>
      <c r="DE29" s="69">
        <f>'[8]Plan de Acción-metas'!AT12</f>
        <v>0</v>
      </c>
      <c r="DF29" s="75">
        <f t="shared" ref="DF29:DF42" si="61">+SUM(CR29:DE29)</f>
        <v>622519999</v>
      </c>
      <c r="DG29" s="76">
        <f>'[8]Plan de Acción-metas'!AV12</f>
        <v>327759999</v>
      </c>
      <c r="DH29" s="81">
        <f>'[8]Plan de Acción-metas'!AW12</f>
        <v>327759999</v>
      </c>
      <c r="DI29" s="82">
        <f t="shared" ref="DI29:DI42" si="62">IF(CQ29=0," -",DF29/CQ29)</f>
        <v>0.57015157668177863</v>
      </c>
      <c r="DJ29" s="79">
        <f t="shared" ref="DJ29:DJ42" si="63">+IF(CQ29=0," -",IF(DI29=0,"0,0%",DG29/CQ29))</f>
        <v>0.30018775381233687</v>
      </c>
      <c r="DK29" s="80">
        <f t="shared" ref="DK29:DK42" si="64">+IF(CQ29=0," -",IF(DG29=0,"0,0%",DH29/CQ29))</f>
        <v>0.30018775381233687</v>
      </c>
      <c r="DL29" s="60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61"/>
      <c r="ES29" s="61"/>
      <c r="ET29" s="61"/>
      <c r="EU29" s="62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61"/>
      <c r="GB29" s="61"/>
      <c r="GC29" s="61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61"/>
      <c r="HK29" s="61"/>
      <c r="HL29" s="63"/>
      <c r="HM29" s="83" t="str">
        <f>'[1]Plan Indicativo'!BL138</f>
        <v>INDERBU</v>
      </c>
    </row>
    <row r="30" spans="1:221" ht="105" x14ac:dyDescent="0.25">
      <c r="A30" s="65">
        <f>'[1]Plan Indicativo'!A139</f>
        <v>131</v>
      </c>
      <c r="B30" s="66" t="str">
        <f>'[1]Plan Indicativo'!B139</f>
        <v>LE-1</v>
      </c>
      <c r="C30" s="67" t="str">
        <f>'[1]Plan Indicativo'!C139</f>
        <v>Territorio seguro que integra</v>
      </c>
      <c r="D30" s="67" t="str">
        <f>'[1]Plan Indicativo'!D139</f>
        <v>Deporte y recreación</v>
      </c>
      <c r="E30" s="66">
        <f>'[1]Plan Indicativo'!E139</f>
        <v>43</v>
      </c>
      <c r="F30" s="68" t="str">
        <f>'[1]Plan Indicativo'!F139</f>
        <v>Disminuir la Pobreza multidimensional 10,2%</v>
      </c>
      <c r="G30" s="68" t="str">
        <f>'[1]Plan Indicativo'!G139</f>
        <v>Incrementar a 215.000 los beneficiarios participantes en deporte, recreación, actividad física y jornada escolar complementaria.</v>
      </c>
      <c r="H30" s="66" t="str">
        <f>'[1]Plan Indicativo'!H139</f>
        <v>270030003</v>
      </c>
      <c r="I30" s="68" t="str">
        <f>'[1]Plan Indicativo'!I139</f>
        <v>Beneficiarios participantes en deporte, recreación, actividad física y jornada escolar complementaria.</v>
      </c>
      <c r="J30" s="66">
        <f>'[1]Plan Indicativo'!J139</f>
        <v>60300</v>
      </c>
      <c r="K30" s="66">
        <f>'[1]Plan Indicativo'!K139</f>
        <v>215000</v>
      </c>
      <c r="L30" s="66" t="str">
        <f>'[1]Plan Indicativo'!L139</f>
        <v>4301</v>
      </c>
      <c r="M30" s="67" t="str">
        <f>'[1]Plan Indicativo'!M139</f>
        <v>Fomento a la recreación, la actividad física y el deporte (4301).</v>
      </c>
      <c r="N30" s="66" t="str">
        <f>'[1]Plan Indicativo'!N139</f>
        <v>4301037</v>
      </c>
      <c r="O30" s="68" t="str">
        <f>'[1]Plan Indicativo'!O139</f>
        <v>Vincular a 195.000 personas para que accedan a servicios deportivos, recreativos (deporte socio comunitario y recreación) de actividad física (HEVS, VAS- activas tu barrio y activas tu vereda), centros de educación física y/o Intercolegiados en el municipio.</v>
      </c>
      <c r="P30" s="66">
        <f>'[1]Plan Indicativo'!P139</f>
        <v>430103700</v>
      </c>
      <c r="Q30" s="68" t="str">
        <f>'[1]Plan Indicativo'!Q139</f>
        <v>Personas que acceden a servicios deportivos, recreativos y de actividad física (430103700)</v>
      </c>
      <c r="R30" s="66" t="str">
        <f>'[1]Plan Indicativo'!AC139</f>
        <v>Acumulativa</v>
      </c>
      <c r="S30" s="66">
        <f>'[1]Plan Indicativo'!AD139</f>
        <v>3</v>
      </c>
      <c r="T30" s="43">
        <f>'[1]Plan Indicativo'!R139</f>
        <v>45300</v>
      </c>
      <c r="U30" s="66" t="str">
        <f>'[1]Plan Indicativo'!S139</f>
        <v>Número</v>
      </c>
      <c r="V30" s="69">
        <f>'[1]Plan Indicativo'!T139</f>
        <v>195000</v>
      </c>
      <c r="W30" s="41">
        <f>'[1]Plan Indicativo'!U139</f>
        <v>40000</v>
      </c>
      <c r="X30" s="42">
        <f>'[1]Plan Indicativo'!V139</f>
        <v>0.20512820512820512</v>
      </c>
      <c r="Y30" s="43">
        <f>'[1]Plan Indicativo'!W139</f>
        <v>51500</v>
      </c>
      <c r="Z30" s="42">
        <f>'[1]Plan Indicativo'!X139</f>
        <v>0.26410256410256411</v>
      </c>
      <c r="AA30" s="43">
        <f>'[1]Plan Indicativo'!Y139</f>
        <v>51500</v>
      </c>
      <c r="AB30" s="42">
        <f>'[1]Plan Indicativo'!Z139</f>
        <v>0.26410256410256411</v>
      </c>
      <c r="AC30" s="43">
        <f>'[1]Plan Indicativo'!AA139</f>
        <v>52000</v>
      </c>
      <c r="AD30" s="44">
        <f>'[1]Plan Indicativo'!AB139</f>
        <v>0.26666666666666666</v>
      </c>
      <c r="AE30" s="41">
        <v>62031</v>
      </c>
      <c r="AF30" s="43">
        <f>'[8]Plan de Acción-metas'!O13</f>
        <v>37727</v>
      </c>
      <c r="AG30" s="43"/>
      <c r="AH30" s="45"/>
      <c r="AI30" s="70">
        <f t="shared" si="43"/>
        <v>1.550775</v>
      </c>
      <c r="AJ30" s="71">
        <f t="shared" si="45"/>
        <v>1</v>
      </c>
      <c r="AK30" s="70">
        <f t="shared" si="46"/>
        <v>0.73256310679611647</v>
      </c>
      <c r="AL30" s="71">
        <f t="shared" si="47"/>
        <v>0.73256310679611647</v>
      </c>
      <c r="AM30" s="70">
        <f t="shared" si="48"/>
        <v>0</v>
      </c>
      <c r="AN30" s="71">
        <f t="shared" si="49"/>
        <v>0</v>
      </c>
      <c r="AO30" s="70">
        <f t="shared" si="50"/>
        <v>0</v>
      </c>
      <c r="AP30" s="71">
        <f t="shared" si="51"/>
        <v>0</v>
      </c>
      <c r="AQ30" s="72">
        <f t="shared" si="52"/>
        <v>0.5115794871794872</v>
      </c>
      <c r="AR30" s="70">
        <f t="shared" si="53"/>
        <v>0.5115794871794872</v>
      </c>
      <c r="AS30" s="73">
        <f t="shared" si="54"/>
        <v>0.5115794871794872</v>
      </c>
      <c r="AT30" s="41">
        <v>3037282551.5599999</v>
      </c>
      <c r="AU30" s="43"/>
      <c r="AV30" s="43"/>
      <c r="AW30" s="43">
        <v>1812423097</v>
      </c>
      <c r="AX30" s="43"/>
      <c r="AY30" s="43"/>
      <c r="AZ30" s="43"/>
      <c r="BA30" s="43"/>
      <c r="BB30" s="43"/>
      <c r="BC30" s="43"/>
      <c r="BD30" s="43"/>
      <c r="BE30" s="43"/>
      <c r="BF30" s="43">
        <v>181905716</v>
      </c>
      <c r="BG30" s="69"/>
      <c r="BH30" s="74">
        <f t="shared" si="55"/>
        <v>5031611364.5599995</v>
      </c>
      <c r="BI30" s="41">
        <v>2788395164.5599999</v>
      </c>
      <c r="BJ30" s="43"/>
      <c r="BK30" s="43"/>
      <c r="BL30" s="43">
        <v>1802226477</v>
      </c>
      <c r="BM30" s="43"/>
      <c r="BN30" s="43"/>
      <c r="BO30" s="43"/>
      <c r="BP30" s="43"/>
      <c r="BQ30" s="43"/>
      <c r="BR30" s="43"/>
      <c r="BS30" s="43"/>
      <c r="BT30" s="43"/>
      <c r="BU30" s="43">
        <v>148530716</v>
      </c>
      <c r="BV30" s="69"/>
      <c r="BW30" s="75">
        <f t="shared" si="56"/>
        <v>4739152357.5599995</v>
      </c>
      <c r="BX30" s="76">
        <v>3629736636</v>
      </c>
      <c r="BY30" s="77">
        <v>3617186636</v>
      </c>
      <c r="BZ30" s="78">
        <f t="shared" si="57"/>
        <v>0.94187567643639447</v>
      </c>
      <c r="CA30" s="79">
        <f t="shared" si="58"/>
        <v>0.72138652471570819</v>
      </c>
      <c r="CB30" s="80">
        <f t="shared" si="59"/>
        <v>0.71889229392348208</v>
      </c>
      <c r="CC30" s="41">
        <f>'[8]Plan de Acción-metas'!R13</f>
        <v>720429196</v>
      </c>
      <c r="CD30" s="43">
        <f>'[8]Plan de Acción-metas'!S13</f>
        <v>0</v>
      </c>
      <c r="CE30" s="43">
        <f>'[8]Plan de Acción-metas'!T13</f>
        <v>0</v>
      </c>
      <c r="CF30" s="43">
        <f>'[8]Plan de Acción-metas'!U13</f>
        <v>1770258446</v>
      </c>
      <c r="CG30" s="43">
        <f>'[8]Plan de Acción-metas'!V13</f>
        <v>0</v>
      </c>
      <c r="CH30" s="43">
        <f>'[8]Plan de Acción-metas'!W13</f>
        <v>0</v>
      </c>
      <c r="CI30" s="43">
        <f>'[8]Plan de Acción-metas'!X13</f>
        <v>0</v>
      </c>
      <c r="CJ30" s="43">
        <f>'[8]Plan de Acción-metas'!Y13</f>
        <v>0</v>
      </c>
      <c r="CK30" s="43">
        <f>'[8]Plan de Acción-metas'!Z13</f>
        <v>0</v>
      </c>
      <c r="CL30" s="43">
        <f>'[8]Plan de Acción-metas'!AA13</f>
        <v>0</v>
      </c>
      <c r="CM30" s="43">
        <f>'[8]Plan de Acción-metas'!AB13</f>
        <v>0</v>
      </c>
      <c r="CN30" s="43">
        <f>'[8]Plan de Acción-metas'!AC13</f>
        <v>0</v>
      </c>
      <c r="CO30" s="43">
        <f>'[8]Plan de Acción-metas'!AD13</f>
        <v>262467625</v>
      </c>
      <c r="CP30" s="69">
        <f>'[8]Plan de Acción-metas'!AE13</f>
        <v>620470000</v>
      </c>
      <c r="CQ30" s="74">
        <f t="shared" si="60"/>
        <v>3373625267</v>
      </c>
      <c r="CR30" s="41">
        <f>'[8]Plan de Acción-metas'!AG13</f>
        <v>328553349</v>
      </c>
      <c r="CS30" s="43">
        <f>'[8]Plan de Acción-metas'!AH13</f>
        <v>0</v>
      </c>
      <c r="CT30" s="43">
        <f>'[8]Plan de Acción-metas'!AI13</f>
        <v>0</v>
      </c>
      <c r="CU30" s="43">
        <f>'[8]Plan de Acción-metas'!AJ13</f>
        <v>1469033333</v>
      </c>
      <c r="CV30" s="43">
        <f>'[8]Plan de Acción-metas'!AK13</f>
        <v>0</v>
      </c>
      <c r="CW30" s="43">
        <f>'[8]Plan de Acción-metas'!AL13</f>
        <v>0</v>
      </c>
      <c r="CX30" s="43">
        <f>'[8]Plan de Acción-metas'!AM13</f>
        <v>0</v>
      </c>
      <c r="CY30" s="43">
        <f>'[8]Plan de Acción-metas'!AN13</f>
        <v>0</v>
      </c>
      <c r="CZ30" s="43">
        <f>'[8]Plan de Acción-metas'!AO13</f>
        <v>0</v>
      </c>
      <c r="DA30" s="43">
        <f>'[8]Plan de Acción-metas'!AP13</f>
        <v>0</v>
      </c>
      <c r="DB30" s="43">
        <f>'[8]Plan de Acción-metas'!AQ13</f>
        <v>0</v>
      </c>
      <c r="DC30" s="43">
        <f>'[8]Plan de Acción-metas'!AR13</f>
        <v>0</v>
      </c>
      <c r="DD30" s="43">
        <f>'[8]Plan de Acción-metas'!AS13</f>
        <v>20000000</v>
      </c>
      <c r="DE30" s="69">
        <f>'[8]Plan de Acción-metas'!AT13</f>
        <v>0</v>
      </c>
      <c r="DF30" s="75">
        <f t="shared" si="61"/>
        <v>1817586682</v>
      </c>
      <c r="DG30" s="76">
        <f>'[8]Plan de Acción-metas'!AV13</f>
        <v>1008200014</v>
      </c>
      <c r="DH30" s="81">
        <f>'[8]Plan de Acción-metas'!AW13</f>
        <v>1005400014</v>
      </c>
      <c r="DI30" s="82">
        <f t="shared" si="62"/>
        <v>0.53876365575607954</v>
      </c>
      <c r="DJ30" s="79">
        <f t="shared" si="63"/>
        <v>0.29884765918194078</v>
      </c>
      <c r="DK30" s="80">
        <f t="shared" si="64"/>
        <v>0.29801769148298235</v>
      </c>
      <c r="DL30" s="60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61"/>
      <c r="ES30" s="61"/>
      <c r="ET30" s="61"/>
      <c r="EU30" s="62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61"/>
      <c r="GB30" s="61"/>
      <c r="GC30" s="61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61"/>
      <c r="HK30" s="61"/>
      <c r="HL30" s="63"/>
      <c r="HM30" s="83" t="str">
        <f>'[1]Plan Indicativo'!BL139</f>
        <v>INDERBU</v>
      </c>
    </row>
    <row r="31" spans="1:221" ht="45" x14ac:dyDescent="0.25">
      <c r="A31" s="65">
        <f>'[1]Plan Indicativo'!A142</f>
        <v>134</v>
      </c>
      <c r="B31" s="66" t="str">
        <f>'[1]Plan Indicativo'!B142</f>
        <v>LE-1</v>
      </c>
      <c r="C31" s="67" t="str">
        <f>'[1]Plan Indicativo'!C142</f>
        <v>Territorio seguro que integra</v>
      </c>
      <c r="D31" s="67" t="str">
        <f>'[1]Plan Indicativo'!D142</f>
        <v>Deporte y recreación</v>
      </c>
      <c r="E31" s="66">
        <f>'[1]Plan Indicativo'!E142</f>
        <v>43</v>
      </c>
      <c r="F31" s="68" t="str">
        <f>'[1]Plan Indicativo'!F142</f>
        <v>Disminuir la Pobreza multidimensional 10,2%</v>
      </c>
      <c r="G31" s="68" t="str">
        <f>'[1]Plan Indicativo'!G142</f>
        <v>Incrementar a 103 escenarios deportivos y recreativos en condiciones de calidad para el desarrollo de programas</v>
      </c>
      <c r="H31" s="66" t="str">
        <f>'[1]Plan Indicativo'!H142</f>
        <v>270040001</v>
      </c>
      <c r="I31" s="68" t="str">
        <f>'[1]Plan Indicativo'!I142</f>
        <v>Escenarios deportivos y recreativos en condiciones de calidad para el desarrollo de programas</v>
      </c>
      <c r="J31" s="66">
        <f>'[1]Plan Indicativo'!J142</f>
        <v>98</v>
      </c>
      <c r="K31" s="66">
        <f>'[1]Plan Indicativo'!K142</f>
        <v>103</v>
      </c>
      <c r="L31" s="66" t="str">
        <f>'[1]Plan Indicativo'!L142</f>
        <v>4301</v>
      </c>
      <c r="M31" s="67" t="str">
        <f>'[1]Plan Indicativo'!M142</f>
        <v>Fomento a la recreación, la actividad física y el deporte (4301).</v>
      </c>
      <c r="N31" s="66" t="str">
        <f>'[1]Plan Indicativo'!N142</f>
        <v>4301004</v>
      </c>
      <c r="O31" s="68" t="str">
        <f>'[1]Plan Indicativo'!O142</f>
        <v>Mantener 80 infraestructuras deportivas en el municipio</v>
      </c>
      <c r="P31" s="66">
        <f>'[1]Plan Indicativo'!P142</f>
        <v>430100400</v>
      </c>
      <c r="Q31" s="68" t="str">
        <f>'[1]Plan Indicativo'!Q142</f>
        <v>Infraestructura deportiva mantenida (430100400)</v>
      </c>
      <c r="R31" s="66" t="str">
        <f>'[1]Plan Indicativo'!AC142</f>
        <v>Acumulativa</v>
      </c>
      <c r="S31" s="66">
        <f>'[1]Plan Indicativo'!AD142</f>
        <v>3</v>
      </c>
      <c r="T31" s="43">
        <f>'[1]Plan Indicativo'!R142</f>
        <v>80</v>
      </c>
      <c r="U31" s="66" t="str">
        <f>'[1]Plan Indicativo'!S142</f>
        <v>Número</v>
      </c>
      <c r="V31" s="69">
        <f>'[1]Plan Indicativo'!T142</f>
        <v>80</v>
      </c>
      <c r="W31" s="41">
        <f>'[1]Plan Indicativo'!U142</f>
        <v>20</v>
      </c>
      <c r="X31" s="42">
        <f>'[1]Plan Indicativo'!V142</f>
        <v>0.25</v>
      </c>
      <c r="Y31" s="43">
        <f>'[1]Plan Indicativo'!W142</f>
        <v>20</v>
      </c>
      <c r="Z31" s="42">
        <f>'[1]Plan Indicativo'!X142</f>
        <v>0.25</v>
      </c>
      <c r="AA31" s="43">
        <f>'[1]Plan Indicativo'!Y142</f>
        <v>20</v>
      </c>
      <c r="AB31" s="42">
        <f>'[1]Plan Indicativo'!Z142</f>
        <v>0.25</v>
      </c>
      <c r="AC31" s="43">
        <f>'[1]Plan Indicativo'!AA142</f>
        <v>20</v>
      </c>
      <c r="AD31" s="44">
        <f>'[1]Plan Indicativo'!AB142</f>
        <v>0.25</v>
      </c>
      <c r="AE31" s="41">
        <v>20</v>
      </c>
      <c r="AF31" s="43">
        <f>'[8]Plan de Acción-metas'!O16</f>
        <v>4</v>
      </c>
      <c r="AG31" s="43"/>
      <c r="AH31" s="45"/>
      <c r="AI31" s="70">
        <f t="shared" si="43"/>
        <v>1</v>
      </c>
      <c r="AJ31" s="71">
        <f t="shared" si="45"/>
        <v>1</v>
      </c>
      <c r="AK31" s="70">
        <f t="shared" si="46"/>
        <v>0.2</v>
      </c>
      <c r="AL31" s="71">
        <f t="shared" si="47"/>
        <v>0.2</v>
      </c>
      <c r="AM31" s="70">
        <f t="shared" si="48"/>
        <v>0</v>
      </c>
      <c r="AN31" s="71">
        <f t="shared" si="49"/>
        <v>0</v>
      </c>
      <c r="AO31" s="70">
        <f t="shared" si="50"/>
        <v>0</v>
      </c>
      <c r="AP31" s="71">
        <f t="shared" si="51"/>
        <v>0</v>
      </c>
      <c r="AQ31" s="72">
        <f t="shared" si="52"/>
        <v>0.3</v>
      </c>
      <c r="AR31" s="70">
        <f>+SUM(AE31:AH31)/V31</f>
        <v>0.3</v>
      </c>
      <c r="AS31" s="73">
        <f t="shared" si="54"/>
        <v>0.3</v>
      </c>
      <c r="AT31" s="41">
        <v>4483800345</v>
      </c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>
        <v>439104592</v>
      </c>
      <c r="BG31" s="69"/>
      <c r="BH31" s="74">
        <f t="shared" si="55"/>
        <v>4922904937</v>
      </c>
      <c r="BI31" s="41">
        <v>4095637237</v>
      </c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>
        <v>439104591.56</v>
      </c>
      <c r="BV31" s="69"/>
      <c r="BW31" s="75">
        <f t="shared" si="56"/>
        <v>4534741828.5600004</v>
      </c>
      <c r="BX31" s="76">
        <v>4083128066</v>
      </c>
      <c r="BY31" s="77">
        <v>4080861400</v>
      </c>
      <c r="BZ31" s="78">
        <f t="shared" si="57"/>
        <v>0.92115161405563428</v>
      </c>
      <c r="CA31" s="79">
        <f t="shared" si="58"/>
        <v>0.82941436372489519</v>
      </c>
      <c r="CB31" s="80">
        <f t="shared" si="59"/>
        <v>0.82895393110858273</v>
      </c>
      <c r="CC31" s="41">
        <f>'[8]Plan de Acción-metas'!R16</f>
        <v>807322000</v>
      </c>
      <c r="CD31" s="43">
        <f>'[8]Plan de Acción-metas'!S16</f>
        <v>0</v>
      </c>
      <c r="CE31" s="43">
        <f>'[8]Plan de Acción-metas'!T16</f>
        <v>0</v>
      </c>
      <c r="CF31" s="43">
        <f>'[8]Plan de Acción-metas'!U16</f>
        <v>0</v>
      </c>
      <c r="CG31" s="43">
        <f>'[8]Plan de Acción-metas'!V16</f>
        <v>0</v>
      </c>
      <c r="CH31" s="43">
        <f>'[8]Plan de Acción-metas'!W16</f>
        <v>0</v>
      </c>
      <c r="CI31" s="43">
        <f>'[8]Plan de Acción-metas'!X16</f>
        <v>0</v>
      </c>
      <c r="CJ31" s="43">
        <f>'[8]Plan de Acción-metas'!Y16</f>
        <v>0</v>
      </c>
      <c r="CK31" s="43">
        <f>'[8]Plan de Acción-metas'!Z16</f>
        <v>0</v>
      </c>
      <c r="CL31" s="43">
        <f>'[8]Plan de Acción-metas'!AA16</f>
        <v>0</v>
      </c>
      <c r="CM31" s="43">
        <f>'[8]Plan de Acción-metas'!AB16</f>
        <v>0</v>
      </c>
      <c r="CN31" s="43">
        <f>'[8]Plan de Acción-metas'!AC16</f>
        <v>0</v>
      </c>
      <c r="CO31" s="43">
        <f>'[8]Plan de Acción-metas'!AD16</f>
        <v>285863078</v>
      </c>
      <c r="CP31" s="69">
        <f>'[8]Plan de Acción-metas'!AE16</f>
        <v>204950000</v>
      </c>
      <c r="CQ31" s="74">
        <f t="shared" si="60"/>
        <v>1298135078</v>
      </c>
      <c r="CR31" s="41">
        <f>'[8]Plan de Acción-metas'!AG16</f>
        <v>336400000</v>
      </c>
      <c r="CS31" s="43">
        <f>'[8]Plan de Acción-metas'!AH16</f>
        <v>0</v>
      </c>
      <c r="CT31" s="43">
        <f>'[8]Plan de Acción-metas'!AI16</f>
        <v>0</v>
      </c>
      <c r="CU31" s="43">
        <f>'[8]Plan de Acción-metas'!AJ16</f>
        <v>0</v>
      </c>
      <c r="CV31" s="43">
        <f>'[8]Plan de Acción-metas'!AK16</f>
        <v>0</v>
      </c>
      <c r="CW31" s="43">
        <f>'[8]Plan de Acción-metas'!AL16</f>
        <v>0</v>
      </c>
      <c r="CX31" s="43">
        <f>'[8]Plan de Acción-metas'!AM16</f>
        <v>0</v>
      </c>
      <c r="CY31" s="43">
        <f>'[8]Plan de Acción-metas'!AN16</f>
        <v>0</v>
      </c>
      <c r="CZ31" s="43">
        <f>'[8]Plan de Acción-metas'!AO16</f>
        <v>0</v>
      </c>
      <c r="DA31" s="43">
        <f>'[8]Plan de Acción-metas'!AP16</f>
        <v>0</v>
      </c>
      <c r="DB31" s="43">
        <f>'[8]Plan de Acción-metas'!AQ16</f>
        <v>0</v>
      </c>
      <c r="DC31" s="43">
        <f>'[8]Plan de Acción-metas'!AR16</f>
        <v>0</v>
      </c>
      <c r="DD31" s="43">
        <f>'[8]Plan de Acción-metas'!AS16</f>
        <v>0</v>
      </c>
      <c r="DE31" s="69">
        <f>'[8]Plan de Acción-metas'!AT16</f>
        <v>0</v>
      </c>
      <c r="DF31" s="75">
        <f t="shared" si="61"/>
        <v>336400000</v>
      </c>
      <c r="DG31" s="76">
        <f>'[8]Plan de Acción-metas'!AV16</f>
        <v>214406667</v>
      </c>
      <c r="DH31" s="81">
        <f>'[8]Plan de Acción-metas'!AW16</f>
        <v>214406667</v>
      </c>
      <c r="DI31" s="82">
        <f t="shared" si="62"/>
        <v>0.25914098286156934</v>
      </c>
      <c r="DJ31" s="79">
        <f t="shared" si="63"/>
        <v>0.16516514393119267</v>
      </c>
      <c r="DK31" s="80">
        <f t="shared" si="64"/>
        <v>0.16516514393119267</v>
      </c>
      <c r="DL31" s="60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61"/>
      <c r="ES31" s="61"/>
      <c r="ET31" s="61"/>
      <c r="EU31" s="62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61"/>
      <c r="GB31" s="61"/>
      <c r="GC31" s="61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61"/>
      <c r="HK31" s="61"/>
      <c r="HL31" s="63"/>
      <c r="HM31" s="83" t="str">
        <f>'[1]Plan Indicativo'!BL142</f>
        <v>INDERBU</v>
      </c>
    </row>
    <row r="32" spans="1:221" ht="105" x14ac:dyDescent="0.25">
      <c r="A32" s="65">
        <f>'[1]Plan Indicativo'!A150</f>
        <v>142</v>
      </c>
      <c r="B32" s="66" t="str">
        <f>'[1]Plan Indicativo'!B150</f>
        <v>LE-1</v>
      </c>
      <c r="C32" s="67" t="str">
        <f>'[1]Plan Indicativo'!C150</f>
        <v>Territorio seguro que integra</v>
      </c>
      <c r="D32" s="67" t="str">
        <f>'[1]Plan Indicativo'!D150</f>
        <v>Cultura.</v>
      </c>
      <c r="E32" s="66">
        <f>'[1]Plan Indicativo'!E150</f>
        <v>33</v>
      </c>
      <c r="F32" s="68" t="str">
        <f>'[1]Plan Indicativo'!F150</f>
        <v>Disminuir la Pobreza multidimensional 10,2%</v>
      </c>
      <c r="G32" s="68" t="str">
        <f>'[1]Plan Indicativo'!G150</f>
        <v>Incrementar a 0.6 la tasa de cobertura municipal con beneficiarios de convocatorias públicas y servicios de las culturas, las artes y los saberes</v>
      </c>
      <c r="H32" s="66" t="str">
        <f>'[1]Plan Indicativo'!H150</f>
        <v>270030002</v>
      </c>
      <c r="I32" s="68" t="str">
        <f>'[1]Plan Indicativo'!I150</f>
        <v>Tasa de cobertura municipal con beneficiarios de convocatorias públicas</v>
      </c>
      <c r="J32" s="66" t="str">
        <f>'[1]Plan Indicativo'!J150</f>
        <v>0.49%</v>
      </c>
      <c r="K32" s="66" t="str">
        <f>'[1]Plan Indicativo'!K150</f>
        <v>0.6%</v>
      </c>
      <c r="L32" s="66" t="str">
        <f>'[1]Plan Indicativo'!L150</f>
        <v>3301</v>
      </c>
      <c r="M32" s="67" t="str">
        <f>'[1]Plan Indicativo'!M150</f>
        <v>Promoción y acceso efectivo a procesos culturales y artísticos. (3301)</v>
      </c>
      <c r="N32" s="66" t="str">
        <f>'[1]Plan Indicativo'!N150</f>
        <v>3301087</v>
      </c>
      <c r="O32" s="68" t="str">
        <f>'[1]Plan Indicativo'!O150</f>
        <v>Implementar 2 servicios de educación informal en áreas artísticas y culturales en la Biblioteca Gabriel Turbay y sus bibliotecas satélites y estrategias digitales y didácticas a través del fomento de las habilidades de lectura, escritura y oralidad en la ciudad de Bucaramanga.</v>
      </c>
      <c r="P32" s="66">
        <f>'[1]Plan Indicativo'!P150</f>
        <v>330108700</v>
      </c>
      <c r="Q32" s="68" t="str">
        <f>'[1]Plan Indicativo'!Q150</f>
        <v>Servicio de educación informal en áreas artísticas y culturales 
  (330108700)</v>
      </c>
      <c r="R32" s="66" t="str">
        <f>'[1]Plan Indicativo'!AC150</f>
        <v>No Acumulativa</v>
      </c>
      <c r="S32" s="66">
        <f>'[1]Plan Indicativo'!AD150</f>
        <v>4.0999999999999996</v>
      </c>
      <c r="T32" s="43">
        <f>'[1]Plan Indicativo'!R150</f>
        <v>1</v>
      </c>
      <c r="U32" s="66" t="str">
        <f>'[1]Plan Indicativo'!S150</f>
        <v>Número</v>
      </c>
      <c r="V32" s="69">
        <f>'[1]Plan Indicativo'!T150</f>
        <v>2</v>
      </c>
      <c r="W32" s="41">
        <f>'[1]Plan Indicativo'!U150</f>
        <v>2</v>
      </c>
      <c r="X32" s="42">
        <f>'[1]Plan Indicativo'!V150</f>
        <v>0.25</v>
      </c>
      <c r="Y32" s="43">
        <f>'[1]Plan Indicativo'!W150</f>
        <v>2</v>
      </c>
      <c r="Z32" s="42">
        <f>'[1]Plan Indicativo'!X150</f>
        <v>0.25</v>
      </c>
      <c r="AA32" s="43">
        <f>'[1]Plan Indicativo'!Y150</f>
        <v>2</v>
      </c>
      <c r="AB32" s="42">
        <f>'[1]Plan Indicativo'!Z150</f>
        <v>0.25</v>
      </c>
      <c r="AC32" s="43">
        <f>'[1]Plan Indicativo'!AA150</f>
        <v>2</v>
      </c>
      <c r="AD32" s="44">
        <f>'[1]Plan Indicativo'!AB150</f>
        <v>0.25</v>
      </c>
      <c r="AE32" s="41">
        <v>2</v>
      </c>
      <c r="AF32" s="43">
        <f>'[9]Plan de Acción-metas'!O18</f>
        <v>1</v>
      </c>
      <c r="AG32" s="43"/>
      <c r="AH32" s="45"/>
      <c r="AI32" s="70">
        <f t="shared" si="43"/>
        <v>1</v>
      </c>
      <c r="AJ32" s="71">
        <f t="shared" si="45"/>
        <v>1</v>
      </c>
      <c r="AK32" s="70">
        <f t="shared" si="46"/>
        <v>0.5</v>
      </c>
      <c r="AL32" s="71">
        <f t="shared" si="47"/>
        <v>0.5</v>
      </c>
      <c r="AM32" s="70">
        <f t="shared" si="48"/>
        <v>0</v>
      </c>
      <c r="AN32" s="71">
        <f t="shared" si="49"/>
        <v>0</v>
      </c>
      <c r="AO32" s="70">
        <f t="shared" si="50"/>
        <v>0</v>
      </c>
      <c r="AP32" s="71">
        <f t="shared" si="51"/>
        <v>0</v>
      </c>
      <c r="AQ32" s="72">
        <f t="shared" si="52"/>
        <v>0.375</v>
      </c>
      <c r="AR32" s="70">
        <f>+AVERAGE(AJ32,AL32,AN32,AP32)</f>
        <v>0.375</v>
      </c>
      <c r="AS32" s="73">
        <f t="shared" si="54"/>
        <v>0.375</v>
      </c>
      <c r="AT32" s="41">
        <v>1650521843</v>
      </c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69"/>
      <c r="BH32" s="74">
        <f t="shared" si="55"/>
        <v>1650521843</v>
      </c>
      <c r="BI32" s="41">
        <v>1437222125.5699999</v>
      </c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69"/>
      <c r="BW32" s="75">
        <f t="shared" si="56"/>
        <v>1437222125.5699999</v>
      </c>
      <c r="BX32" s="76">
        <v>1169981547.5699999</v>
      </c>
      <c r="BY32" s="77">
        <v>1164431547.5699999</v>
      </c>
      <c r="BZ32" s="78">
        <f t="shared" si="57"/>
        <v>0.87076831589074577</v>
      </c>
      <c r="CA32" s="79">
        <f t="shared" si="58"/>
        <v>0.7088555371332943</v>
      </c>
      <c r="CB32" s="80">
        <f t="shared" si="59"/>
        <v>0.70549296424549046</v>
      </c>
      <c r="CC32" s="41">
        <f>'[9]Plan de Acción-metas'!R18</f>
        <v>1020000000</v>
      </c>
      <c r="CD32" s="43">
        <f>'[9]Plan de Acción-metas'!S18</f>
        <v>0</v>
      </c>
      <c r="CE32" s="43">
        <f>'[9]Plan de Acción-metas'!T18</f>
        <v>0</v>
      </c>
      <c r="CF32" s="43">
        <f>'[9]Plan de Acción-metas'!U18</f>
        <v>0</v>
      </c>
      <c r="CG32" s="43">
        <f>'[9]Plan de Acción-metas'!V18</f>
        <v>0</v>
      </c>
      <c r="CH32" s="43">
        <f>'[9]Plan de Acción-metas'!W18</f>
        <v>0</v>
      </c>
      <c r="CI32" s="43">
        <f>'[9]Plan de Acción-metas'!X18</f>
        <v>0</v>
      </c>
      <c r="CJ32" s="43">
        <f>'[9]Plan de Acción-metas'!Y18</f>
        <v>0</v>
      </c>
      <c r="CK32" s="43">
        <f>'[9]Plan de Acción-metas'!Z18</f>
        <v>0</v>
      </c>
      <c r="CL32" s="43">
        <f>'[9]Plan de Acción-metas'!AA18</f>
        <v>0</v>
      </c>
      <c r="CM32" s="43">
        <f>'[9]Plan de Acción-metas'!AB18</f>
        <v>0</v>
      </c>
      <c r="CN32" s="43">
        <f>'[9]Plan de Acción-metas'!AC18</f>
        <v>0</v>
      </c>
      <c r="CO32" s="43">
        <f>'[9]Plan de Acción-metas'!AD18</f>
        <v>0</v>
      </c>
      <c r="CP32" s="69">
        <f>'[9]Plan de Acción-metas'!AE18</f>
        <v>1976513150.05</v>
      </c>
      <c r="CQ32" s="74">
        <f t="shared" si="60"/>
        <v>2996513150.0500002</v>
      </c>
      <c r="CR32" s="41">
        <f>'[9]Plan de Acción-metas'!AG18</f>
        <v>894855818</v>
      </c>
      <c r="CS32" s="43">
        <f>'[9]Plan de Acción-metas'!AH18</f>
        <v>0</v>
      </c>
      <c r="CT32" s="43">
        <f>'[9]Plan de Acción-metas'!AI18</f>
        <v>0</v>
      </c>
      <c r="CU32" s="43">
        <f>'[9]Plan de Acción-metas'!AJ18</f>
        <v>0</v>
      </c>
      <c r="CV32" s="43">
        <f>'[9]Plan de Acción-metas'!AK18</f>
        <v>0</v>
      </c>
      <c r="CW32" s="43">
        <f>'[9]Plan de Acción-metas'!AL18</f>
        <v>0</v>
      </c>
      <c r="CX32" s="43">
        <f>'[9]Plan de Acción-metas'!AM18</f>
        <v>0</v>
      </c>
      <c r="CY32" s="43">
        <f>'[9]Plan de Acción-metas'!AN18</f>
        <v>0</v>
      </c>
      <c r="CZ32" s="43">
        <f>'[9]Plan de Acción-metas'!AO18</f>
        <v>0</v>
      </c>
      <c r="DA32" s="43">
        <f>'[9]Plan de Acción-metas'!AP18</f>
        <v>0</v>
      </c>
      <c r="DB32" s="43">
        <f>'[9]Plan de Acción-metas'!AQ18</f>
        <v>0</v>
      </c>
      <c r="DC32" s="43">
        <f>'[9]Plan de Acción-metas'!AR18</f>
        <v>0</v>
      </c>
      <c r="DD32" s="43">
        <f>'[9]Plan de Acción-metas'!AS18</f>
        <v>0</v>
      </c>
      <c r="DE32" s="69">
        <f>'[9]Plan de Acción-metas'!AT18</f>
        <v>0</v>
      </c>
      <c r="DF32" s="75">
        <f t="shared" si="61"/>
        <v>894855818</v>
      </c>
      <c r="DG32" s="76">
        <f>'[9]Plan de Acción-metas'!AV18</f>
        <v>301000000.67000002</v>
      </c>
      <c r="DH32" s="81">
        <f>'[9]Plan de Acción-metas'!AW18</f>
        <v>301000000.67000002</v>
      </c>
      <c r="DI32" s="82">
        <f t="shared" si="62"/>
        <v>0.29863236808590954</v>
      </c>
      <c r="DJ32" s="79">
        <f t="shared" si="63"/>
        <v>0.10045008501463693</v>
      </c>
      <c r="DK32" s="80">
        <f t="shared" si="64"/>
        <v>0.10045008501463693</v>
      </c>
      <c r="DL32" s="60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61"/>
      <c r="ES32" s="61"/>
      <c r="ET32" s="61"/>
      <c r="EU32" s="62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61"/>
      <c r="GB32" s="61"/>
      <c r="GC32" s="61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61"/>
      <c r="HK32" s="61"/>
      <c r="HL32" s="63"/>
      <c r="HM32" s="83" t="str">
        <f>'[1]Plan Indicativo'!BL150</f>
        <v>IMCT</v>
      </c>
    </row>
    <row r="33" spans="1:221" ht="90" x14ac:dyDescent="0.25">
      <c r="A33" s="65">
        <f>'[1]Plan Indicativo'!A151</f>
        <v>143</v>
      </c>
      <c r="B33" s="66" t="str">
        <f>'[1]Plan Indicativo'!B151</f>
        <v>LE-1</v>
      </c>
      <c r="C33" s="67" t="str">
        <f>'[1]Plan Indicativo'!C151</f>
        <v>Territorio seguro que integra</v>
      </c>
      <c r="D33" s="67" t="str">
        <f>'[1]Plan Indicativo'!D151</f>
        <v>Cultura.</v>
      </c>
      <c r="E33" s="66">
        <f>'[1]Plan Indicativo'!E151</f>
        <v>33</v>
      </c>
      <c r="F33" s="68" t="str">
        <f>'[1]Plan Indicativo'!F151</f>
        <v>Disminuir la Pobreza multidimensional 10,2%</v>
      </c>
      <c r="G33" s="68" t="str">
        <f>'[1]Plan Indicativo'!G151</f>
        <v>Incrementar a 0.6 la tasa de cobertura municipal con beneficiarios de convocatorias públicas y servicios de las culturas, las artes y los saberes</v>
      </c>
      <c r="H33" s="66" t="str">
        <f>'[1]Plan Indicativo'!H151</f>
        <v>270030002</v>
      </c>
      <c r="I33" s="68" t="str">
        <f>'[1]Plan Indicativo'!I151</f>
        <v>Tasa de cobertura municipal con beneficiarios de convocatorias públicas</v>
      </c>
      <c r="J33" s="66" t="str">
        <f>'[1]Plan Indicativo'!J151</f>
        <v>0.49%</v>
      </c>
      <c r="K33" s="66" t="str">
        <f>'[1]Plan Indicativo'!K151</f>
        <v>0.6%</v>
      </c>
      <c r="L33" s="66" t="str">
        <f>'[1]Plan Indicativo'!L151</f>
        <v>3301</v>
      </c>
      <c r="M33" s="67" t="str">
        <f>'[1]Plan Indicativo'!M151</f>
        <v>Promoción y acceso efectivo a procesos culturales y artísticos. (3301)</v>
      </c>
      <c r="N33" s="66" t="str">
        <f>'[1]Plan Indicativo'!N151</f>
        <v>3301126</v>
      </c>
      <c r="O33" s="68" t="str">
        <f>'[1]Plan Indicativo'!O151</f>
        <v>Ofrecer servicios de apoyo al proceso de formación artística y cultural implementado a través de dos (2) programas de formación en artes, oficios y saberes en el Municipio de Bucaramanga y sus zonas rurales.</v>
      </c>
      <c r="P33" s="66">
        <f>'[1]Plan Indicativo'!P151</f>
        <v>330112600</v>
      </c>
      <c r="Q33" s="68" t="str">
        <f>'[1]Plan Indicativo'!Q151</f>
        <v>Servicio de apoyo al proceso de formación artística y cultural 
  (330112600)</v>
      </c>
      <c r="R33" s="66" t="str">
        <f>'[1]Plan Indicativo'!AC151</f>
        <v>No Acumulativa</v>
      </c>
      <c r="S33" s="66" t="str">
        <f>'[1]Plan Indicativo'!AD151</f>
        <v>4, 10</v>
      </c>
      <c r="T33" s="43">
        <f>'[1]Plan Indicativo'!R151</f>
        <v>1</v>
      </c>
      <c r="U33" s="66" t="str">
        <f>'[1]Plan Indicativo'!S151</f>
        <v>Número</v>
      </c>
      <c r="V33" s="69">
        <f>'[1]Plan Indicativo'!T151</f>
        <v>2</v>
      </c>
      <c r="W33" s="41">
        <f>'[1]Plan Indicativo'!U151</f>
        <v>2</v>
      </c>
      <c r="X33" s="42">
        <f>'[1]Plan Indicativo'!V151</f>
        <v>0.25</v>
      </c>
      <c r="Y33" s="43">
        <f>'[1]Plan Indicativo'!W151</f>
        <v>2</v>
      </c>
      <c r="Z33" s="42">
        <f>'[1]Plan Indicativo'!X151</f>
        <v>0.25</v>
      </c>
      <c r="AA33" s="43">
        <f>'[1]Plan Indicativo'!Y151</f>
        <v>2</v>
      </c>
      <c r="AB33" s="42">
        <f>'[1]Plan Indicativo'!Z151</f>
        <v>0.25</v>
      </c>
      <c r="AC33" s="43">
        <f>'[1]Plan Indicativo'!AA151</f>
        <v>2</v>
      </c>
      <c r="AD33" s="44">
        <f>'[1]Plan Indicativo'!AB151</f>
        <v>0.25</v>
      </c>
      <c r="AE33" s="41">
        <v>2</v>
      </c>
      <c r="AF33" s="43">
        <f>'[9]Plan de Acción-metas'!O19</f>
        <v>1</v>
      </c>
      <c r="AG33" s="43"/>
      <c r="AH33" s="45"/>
      <c r="AI33" s="70">
        <f t="shared" si="43"/>
        <v>1</v>
      </c>
      <c r="AJ33" s="71">
        <f t="shared" si="45"/>
        <v>1</v>
      </c>
      <c r="AK33" s="70">
        <f t="shared" si="46"/>
        <v>0.5</v>
      </c>
      <c r="AL33" s="71">
        <f t="shared" si="47"/>
        <v>0.5</v>
      </c>
      <c r="AM33" s="70">
        <f t="shared" si="48"/>
        <v>0</v>
      </c>
      <c r="AN33" s="71">
        <f t="shared" si="49"/>
        <v>0</v>
      </c>
      <c r="AO33" s="70">
        <f t="shared" si="50"/>
        <v>0</v>
      </c>
      <c r="AP33" s="71">
        <f t="shared" si="51"/>
        <v>0</v>
      </c>
      <c r="AQ33" s="72">
        <f t="shared" si="52"/>
        <v>0.375</v>
      </c>
      <c r="AR33" s="70">
        <f>+AVERAGE(AJ33,AL33,AN33,AP33)</f>
        <v>0.375</v>
      </c>
      <c r="AS33" s="73">
        <f t="shared" si="54"/>
        <v>0.375</v>
      </c>
      <c r="AT33" s="41">
        <v>4696245544.4300003</v>
      </c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69"/>
      <c r="BH33" s="74">
        <f t="shared" si="55"/>
        <v>4696245544.4300003</v>
      </c>
      <c r="BI33" s="41">
        <v>3682835500</v>
      </c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69"/>
      <c r="BW33" s="75">
        <f t="shared" si="56"/>
        <v>3682835500</v>
      </c>
      <c r="BX33" s="76">
        <v>3649866309</v>
      </c>
      <c r="BY33" s="77">
        <v>2777875781</v>
      </c>
      <c r="BZ33" s="78">
        <f t="shared" si="57"/>
        <v>0.78420846294292279</v>
      </c>
      <c r="CA33" s="79">
        <f t="shared" si="58"/>
        <v>0.77718813347162774</v>
      </c>
      <c r="CB33" s="80">
        <f t="shared" si="59"/>
        <v>0.59150991035694678</v>
      </c>
      <c r="CC33" s="41">
        <f>'[9]Plan de Acción-metas'!R19</f>
        <v>2180913714</v>
      </c>
      <c r="CD33" s="43">
        <f>'[9]Plan de Acción-metas'!S19</f>
        <v>0</v>
      </c>
      <c r="CE33" s="43">
        <f>'[9]Plan de Acción-metas'!T19</f>
        <v>0</v>
      </c>
      <c r="CF33" s="43">
        <f>'[9]Plan de Acción-metas'!U19</f>
        <v>0</v>
      </c>
      <c r="CG33" s="43">
        <f>'[9]Plan de Acción-metas'!V19</f>
        <v>1999086286</v>
      </c>
      <c r="CH33" s="43">
        <f>'[9]Plan de Acción-metas'!W19</f>
        <v>0</v>
      </c>
      <c r="CI33" s="43">
        <f>'[9]Plan de Acción-metas'!X19</f>
        <v>0</v>
      </c>
      <c r="CJ33" s="43">
        <f>'[9]Plan de Acción-metas'!Y19</f>
        <v>0</v>
      </c>
      <c r="CK33" s="43">
        <f>'[9]Plan de Acción-metas'!Z19</f>
        <v>0</v>
      </c>
      <c r="CL33" s="43">
        <f>'[9]Plan de Acción-metas'!AA19</f>
        <v>0</v>
      </c>
      <c r="CM33" s="43">
        <f>'[9]Plan de Acción-metas'!AB19</f>
        <v>0</v>
      </c>
      <c r="CN33" s="43">
        <f>'[9]Plan de Acción-metas'!AC19</f>
        <v>0</v>
      </c>
      <c r="CO33" s="43">
        <f>'[9]Plan de Acción-metas'!AD19</f>
        <v>0</v>
      </c>
      <c r="CP33" s="69">
        <f>'[9]Plan de Acción-metas'!AE19</f>
        <v>1288373526</v>
      </c>
      <c r="CQ33" s="74">
        <f t="shared" si="60"/>
        <v>5468373526</v>
      </c>
      <c r="CR33" s="41">
        <f>'[9]Plan de Acción-metas'!AG19</f>
        <v>4036555320</v>
      </c>
      <c r="CS33" s="43">
        <f>'[9]Plan de Acción-metas'!AH19</f>
        <v>1431818206</v>
      </c>
      <c r="CT33" s="43">
        <f>'[9]Plan de Acción-metas'!AI19</f>
        <v>0</v>
      </c>
      <c r="CU33" s="43">
        <f>'[9]Plan de Acción-metas'!AJ19</f>
        <v>0</v>
      </c>
      <c r="CV33" s="43">
        <f>'[9]Plan de Acción-metas'!AK19</f>
        <v>0</v>
      </c>
      <c r="CW33" s="43">
        <f>'[9]Plan de Acción-metas'!AL19</f>
        <v>0</v>
      </c>
      <c r="CX33" s="43">
        <f>'[9]Plan de Acción-metas'!AM19</f>
        <v>0</v>
      </c>
      <c r="CY33" s="43">
        <f>'[9]Plan de Acción-metas'!AN19</f>
        <v>0</v>
      </c>
      <c r="CZ33" s="43">
        <f>'[9]Plan de Acción-metas'!AO19</f>
        <v>0</v>
      </c>
      <c r="DA33" s="43">
        <f>'[9]Plan de Acción-metas'!AP19</f>
        <v>0</v>
      </c>
      <c r="DB33" s="43">
        <f>'[9]Plan de Acción-metas'!AQ19</f>
        <v>0</v>
      </c>
      <c r="DC33" s="43">
        <f>'[9]Plan de Acción-metas'!AR19</f>
        <v>0</v>
      </c>
      <c r="DD33" s="43">
        <f>'[9]Plan de Acción-metas'!AS19</f>
        <v>0</v>
      </c>
      <c r="DE33" s="69">
        <f>'[9]Plan de Acción-metas'!AT19</f>
        <v>0</v>
      </c>
      <c r="DF33" s="75">
        <f t="shared" si="61"/>
        <v>5468373526</v>
      </c>
      <c r="DG33" s="76">
        <f>'[9]Plan de Acción-metas'!AV19</f>
        <v>1096473064</v>
      </c>
      <c r="DH33" s="81">
        <f>'[9]Plan de Acción-metas'!AW19</f>
        <v>1088353064</v>
      </c>
      <c r="DI33" s="82">
        <f t="shared" si="62"/>
        <v>1</v>
      </c>
      <c r="DJ33" s="79">
        <f t="shared" si="63"/>
        <v>0.20051173512319428</v>
      </c>
      <c r="DK33" s="80">
        <f t="shared" si="64"/>
        <v>0.19902683290109982</v>
      </c>
      <c r="DL33" s="60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61"/>
      <c r="ES33" s="61"/>
      <c r="ET33" s="61"/>
      <c r="EU33" s="62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61"/>
      <c r="GB33" s="61"/>
      <c r="GC33" s="61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61"/>
      <c r="HK33" s="61"/>
      <c r="HL33" s="63"/>
      <c r="HM33" s="83" t="str">
        <f>'[1]Plan Indicativo'!BL151</f>
        <v>IMCT</v>
      </c>
    </row>
    <row r="34" spans="1:221" ht="75" x14ac:dyDescent="0.25">
      <c r="A34" s="65">
        <f>'[1]Plan Indicativo'!A160</f>
        <v>152</v>
      </c>
      <c r="B34" s="66" t="str">
        <f>'[1]Plan Indicativo'!B160</f>
        <v>LE-1</v>
      </c>
      <c r="C34" s="67" t="str">
        <f>'[1]Plan Indicativo'!C160</f>
        <v>Territorio seguro que integra</v>
      </c>
      <c r="D34" s="67" t="str">
        <f>'[1]Plan Indicativo'!D160</f>
        <v>Educación</v>
      </c>
      <c r="E34" s="66">
        <f>'[1]Plan Indicativo'!E160</f>
        <v>22</v>
      </c>
      <c r="F34" s="68" t="str">
        <f>'[1]Plan Indicativo'!F160</f>
        <v>Disminuir la Pobreza multidimensional 10,2%</v>
      </c>
      <c r="G34" s="68" t="str">
        <f>'[1]Plan Indicativo'!G160</f>
        <v>Aumentar al 53% la proporción de colegios con categoría A+ y A en pruebas saber 11.</v>
      </c>
      <c r="H34" s="66" t="str">
        <f>'[1]Plan Indicativo'!H160</f>
        <v>00000014</v>
      </c>
      <c r="I34" s="68" t="str">
        <f>'[1]Plan Indicativo'!I160</f>
        <v>Proporción de colegios con categoría A+ y A en colegios con categoría A+ y A en pruebas saber 11.</v>
      </c>
      <c r="J34" s="66">
        <f>'[1]Plan Indicativo'!J160</f>
        <v>0.48880000000000001</v>
      </c>
      <c r="K34" s="66">
        <f>'[1]Plan Indicativo'!K160</f>
        <v>0.53</v>
      </c>
      <c r="L34" s="66" t="str">
        <f>'[1]Plan Indicativo'!L160</f>
        <v>2201</v>
      </c>
      <c r="M34" s="67" t="str">
        <f>'[1]Plan Indicativo'!M160</f>
        <v>Calidad, cobertura y fortalecimiento de la educación inicial, prescolar, básica y media (2201).</v>
      </c>
      <c r="N34" s="66" t="str">
        <f>'[1]Plan Indicativo'!N160</f>
        <v>2201049</v>
      </c>
      <c r="O34" s="68" t="str">
        <f>'[1]Plan Indicativo'!O160</f>
        <v>Beneficiar 12.000 estudiantes de instituciones educativas oficiales con procesos de formación informal (simulacros de preparación para pruebas nacionales saber 11.)</v>
      </c>
      <c r="P34" s="66">
        <f>'[1]Plan Indicativo'!P160</f>
        <v>220104900</v>
      </c>
      <c r="Q34" s="68" t="str">
        <f>'[1]Plan Indicativo'!Q160</f>
        <v>Personas beneficiadas con procesos de formación informal (220104900)</v>
      </c>
      <c r="R34" s="66" t="str">
        <f>'[1]Plan Indicativo'!AC160</f>
        <v>Acumulativa</v>
      </c>
      <c r="S34" s="66" t="str">
        <f>'[1]Plan Indicativo'!AD160</f>
        <v>4, 10</v>
      </c>
      <c r="T34" s="43">
        <f>'[1]Plan Indicativo'!R160</f>
        <v>0</v>
      </c>
      <c r="U34" s="66" t="str">
        <f>'[1]Plan Indicativo'!S160</f>
        <v>Número</v>
      </c>
      <c r="V34" s="69">
        <f>'[1]Plan Indicativo'!T160</f>
        <v>12000</v>
      </c>
      <c r="W34" s="41">
        <f>'[1]Plan Indicativo'!U160</f>
        <v>0</v>
      </c>
      <c r="X34" s="42">
        <f>'[1]Plan Indicativo'!V160</f>
        <v>0</v>
      </c>
      <c r="Y34" s="43">
        <f>'[1]Plan Indicativo'!W160</f>
        <v>4000</v>
      </c>
      <c r="Z34" s="42">
        <f>'[1]Plan Indicativo'!X160</f>
        <v>0.33333333333333331</v>
      </c>
      <c r="AA34" s="43">
        <f>'[1]Plan Indicativo'!Y160</f>
        <v>4000</v>
      </c>
      <c r="AB34" s="42">
        <f>'[1]Plan Indicativo'!Z160</f>
        <v>0.33333333333333331</v>
      </c>
      <c r="AC34" s="43">
        <f>'[1]Plan Indicativo'!AA160</f>
        <v>4000</v>
      </c>
      <c r="AD34" s="44">
        <f>'[1]Plan Indicativo'!AB160</f>
        <v>0.33333333333333331</v>
      </c>
      <c r="AE34" s="41">
        <v>0</v>
      </c>
      <c r="AF34" s="43">
        <f>'[10]Plan de Acción-metas'!O14</f>
        <v>0</v>
      </c>
      <c r="AG34" s="43"/>
      <c r="AH34" s="45"/>
      <c r="AI34" s="70" t="str">
        <f t="shared" si="43"/>
        <v xml:space="preserve"> -</v>
      </c>
      <c r="AJ34" s="71" t="str">
        <f t="shared" si="45"/>
        <v xml:space="preserve"> -</v>
      </c>
      <c r="AK34" s="70">
        <f t="shared" si="46"/>
        <v>0</v>
      </c>
      <c r="AL34" s="71">
        <f t="shared" si="47"/>
        <v>0</v>
      </c>
      <c r="AM34" s="70">
        <f t="shared" si="48"/>
        <v>0</v>
      </c>
      <c r="AN34" s="71">
        <f t="shared" si="49"/>
        <v>0</v>
      </c>
      <c r="AO34" s="70">
        <f t="shared" si="50"/>
        <v>0</v>
      </c>
      <c r="AP34" s="71">
        <f t="shared" si="51"/>
        <v>0</v>
      </c>
      <c r="AQ34" s="72">
        <f t="shared" si="52"/>
        <v>0</v>
      </c>
      <c r="AR34" s="70">
        <f>+SUM(AE34:AH34)/V34</f>
        <v>0</v>
      </c>
      <c r="AS34" s="73">
        <f t="shared" si="54"/>
        <v>0</v>
      </c>
      <c r="AT34" s="41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69"/>
      <c r="BH34" s="74">
        <f t="shared" si="55"/>
        <v>0</v>
      </c>
      <c r="BI34" s="41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69"/>
      <c r="BW34" s="75">
        <f t="shared" si="56"/>
        <v>0</v>
      </c>
      <c r="BX34" s="76">
        <v>0</v>
      </c>
      <c r="BY34" s="77">
        <v>0</v>
      </c>
      <c r="BZ34" s="78" t="str">
        <f t="shared" si="57"/>
        <v xml:space="preserve"> -</v>
      </c>
      <c r="CA34" s="79" t="str">
        <f t="shared" si="58"/>
        <v xml:space="preserve"> -</v>
      </c>
      <c r="CB34" s="80" t="str">
        <f t="shared" si="59"/>
        <v xml:space="preserve"> -</v>
      </c>
      <c r="CC34" s="41">
        <f>'[10]Plan de Acción-metas'!R14</f>
        <v>10000000</v>
      </c>
      <c r="CD34" s="43">
        <f>'[10]Plan de Acción-metas'!S14</f>
        <v>0</v>
      </c>
      <c r="CE34" s="43">
        <f>'[10]Plan de Acción-metas'!T14</f>
        <v>0</v>
      </c>
      <c r="CF34" s="43">
        <f>'[10]Plan de Acción-metas'!U14</f>
        <v>0</v>
      </c>
      <c r="CG34" s="43">
        <f>'[10]Plan de Acción-metas'!V14</f>
        <v>0</v>
      </c>
      <c r="CH34" s="43">
        <f>'[10]Plan de Acción-metas'!W14</f>
        <v>0</v>
      </c>
      <c r="CI34" s="43">
        <f>'[10]Plan de Acción-metas'!X14</f>
        <v>0</v>
      </c>
      <c r="CJ34" s="43">
        <f>'[10]Plan de Acción-metas'!Y14</f>
        <v>0</v>
      </c>
      <c r="CK34" s="43">
        <f>'[10]Plan de Acción-metas'!Z14</f>
        <v>0</v>
      </c>
      <c r="CL34" s="43">
        <f>'[10]Plan de Acción-metas'!AA14</f>
        <v>0</v>
      </c>
      <c r="CM34" s="43">
        <f>'[10]Plan de Acción-metas'!AB14</f>
        <v>0</v>
      </c>
      <c r="CN34" s="43">
        <f>'[10]Plan de Acción-metas'!AC14</f>
        <v>0</v>
      </c>
      <c r="CO34" s="43">
        <f>'[10]Plan de Acción-metas'!AD14</f>
        <v>3654385377.8200002</v>
      </c>
      <c r="CP34" s="69">
        <f>'[10]Plan de Acción-metas'!AE14</f>
        <v>3654385377.8200002</v>
      </c>
      <c r="CQ34" s="74">
        <f t="shared" ref="CQ34:CQ41" si="65">+SUM(CC34:CO34)</f>
        <v>3664385377.8200002</v>
      </c>
      <c r="CR34" s="41">
        <f>'[10]Plan de Acción-metas'!AG14</f>
        <v>0</v>
      </c>
      <c r="CS34" s="43">
        <f>'[10]Plan de Acción-metas'!AH14</f>
        <v>0</v>
      </c>
      <c r="CT34" s="43">
        <f>'[10]Plan de Acción-metas'!AI14</f>
        <v>0</v>
      </c>
      <c r="CU34" s="43">
        <f>'[10]Plan de Acción-metas'!AJ14</f>
        <v>0</v>
      </c>
      <c r="CV34" s="43">
        <f>'[10]Plan de Acción-metas'!AK14</f>
        <v>0</v>
      </c>
      <c r="CW34" s="43">
        <f>'[10]Plan de Acción-metas'!AL14</f>
        <v>0</v>
      </c>
      <c r="CX34" s="43">
        <f>'[10]Plan de Acción-metas'!AM14</f>
        <v>0</v>
      </c>
      <c r="CY34" s="43">
        <f>'[10]Plan de Acción-metas'!AN14</f>
        <v>0</v>
      </c>
      <c r="CZ34" s="43">
        <f>'[10]Plan de Acción-metas'!AO14</f>
        <v>0</v>
      </c>
      <c r="DA34" s="43">
        <f>'[10]Plan de Acción-metas'!AP14</f>
        <v>0</v>
      </c>
      <c r="DB34" s="43">
        <f>'[10]Plan de Acción-metas'!AQ14</f>
        <v>0</v>
      </c>
      <c r="DC34" s="43">
        <f>'[10]Plan de Acción-metas'!AR14</f>
        <v>0</v>
      </c>
      <c r="DD34" s="43">
        <f>'[10]Plan de Acción-metas'!AS14</f>
        <v>0</v>
      </c>
      <c r="DE34" s="69">
        <f>'[10]Plan de Acción-metas'!AT14</f>
        <v>0</v>
      </c>
      <c r="DF34" s="75">
        <f t="shared" ref="DF34:DF41" si="66">+SUM(CR34:DD34)</f>
        <v>0</v>
      </c>
      <c r="DG34" s="76">
        <f>'[10]Plan de Acción-metas'!AV14</f>
        <v>0</v>
      </c>
      <c r="DH34" s="81">
        <f>'[10]Plan de Acción-metas'!AW14</f>
        <v>0</v>
      </c>
      <c r="DI34" s="82">
        <f t="shared" si="62"/>
        <v>0</v>
      </c>
      <c r="DJ34" s="79" t="str">
        <f t="shared" si="63"/>
        <v>0,0%</v>
      </c>
      <c r="DK34" s="80" t="str">
        <f t="shared" si="64"/>
        <v>0,0%</v>
      </c>
      <c r="DL34" s="60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61"/>
      <c r="ES34" s="61"/>
      <c r="ET34" s="61"/>
      <c r="EU34" s="62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61"/>
      <c r="GB34" s="61"/>
      <c r="GC34" s="61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61"/>
      <c r="HK34" s="61"/>
      <c r="HL34" s="63"/>
      <c r="HM34" s="83" t="str">
        <f>'[1]Plan Indicativo'!BL160</f>
        <v>Secretaría de Educación</v>
      </c>
    </row>
    <row r="35" spans="1:221" ht="60" x14ac:dyDescent="0.25">
      <c r="A35" s="65">
        <f>'[1]Plan Indicativo'!A163</f>
        <v>155</v>
      </c>
      <c r="B35" s="66" t="str">
        <f>'[1]Plan Indicativo'!B163</f>
        <v>LE-1</v>
      </c>
      <c r="C35" s="67" t="str">
        <f>'[1]Plan Indicativo'!C163</f>
        <v>Territorio seguro que integra</v>
      </c>
      <c r="D35" s="67" t="str">
        <f>'[1]Plan Indicativo'!D163</f>
        <v>Educación</v>
      </c>
      <c r="E35" s="66">
        <f>'[1]Plan Indicativo'!E163</f>
        <v>22</v>
      </c>
      <c r="F35" s="68" t="str">
        <f>'[1]Plan Indicativo'!F163</f>
        <v>Disminuir la Pobreza multidimensional 10,2%</v>
      </c>
      <c r="G35" s="68" t="str">
        <f>'[1]Plan Indicativo'!G163</f>
        <v>Aumentar al 53% la proporción de colegios con categoría A+ y A en pruebas saber 11.</v>
      </c>
      <c r="H35" s="66" t="str">
        <f>'[1]Plan Indicativo'!H163</f>
        <v>00000014</v>
      </c>
      <c r="I35" s="68" t="str">
        <f>'[1]Plan Indicativo'!I163</f>
        <v>Proporción de colegios con categoría A+ y A en colegios con categoría A+ y A en pruebas saber 11.</v>
      </c>
      <c r="J35" s="66">
        <f>'[1]Plan Indicativo'!J163</f>
        <v>0.48880000000000001</v>
      </c>
      <c r="K35" s="66">
        <f>'[1]Plan Indicativo'!K163</f>
        <v>0.53</v>
      </c>
      <c r="L35" s="66" t="str">
        <f>'[1]Plan Indicativo'!L163</f>
        <v>2201</v>
      </c>
      <c r="M35" s="67" t="str">
        <f>'[1]Plan Indicativo'!M163</f>
        <v>Calidad, cobertura y fortalecimiento de la educación inicial, prescolar, básica y media (2201).</v>
      </c>
      <c r="N35" s="66" t="str">
        <f>'[1]Plan Indicativo'!N163</f>
        <v>2201034</v>
      </c>
      <c r="O35" s="68" t="str">
        <f>'[1]Plan Indicativo'!O163</f>
        <v>Beneficiar a 16.000 estudiantes con estrategias de promoción del bilingúismo en el municipio</v>
      </c>
      <c r="P35" s="66">
        <f>'[1]Plan Indicativo'!P163</f>
        <v>220103400</v>
      </c>
      <c r="Q35" s="68" t="str">
        <f>'[1]Plan Indicativo'!Q163</f>
        <v>Estudiantes beneficiados con estrategias de promoción del Bilingüismo (220103400)</v>
      </c>
      <c r="R35" s="66" t="str">
        <f>'[1]Plan Indicativo'!AC163</f>
        <v>Acumulativa</v>
      </c>
      <c r="S35" s="66" t="str">
        <f>'[1]Plan Indicativo'!AD163</f>
        <v>4, 10</v>
      </c>
      <c r="T35" s="43">
        <f>'[1]Plan Indicativo'!R163</f>
        <v>0</v>
      </c>
      <c r="U35" s="66" t="str">
        <f>'[1]Plan Indicativo'!S163</f>
        <v>Número</v>
      </c>
      <c r="V35" s="69">
        <f>'[1]Plan Indicativo'!T163</f>
        <v>16000</v>
      </c>
      <c r="W35" s="41">
        <f>'[1]Plan Indicativo'!U163</f>
        <v>0</v>
      </c>
      <c r="X35" s="42">
        <f>'[1]Plan Indicativo'!V163</f>
        <v>0</v>
      </c>
      <c r="Y35" s="43">
        <f>'[1]Plan Indicativo'!W163</f>
        <v>6000</v>
      </c>
      <c r="Z35" s="42">
        <f>'[1]Plan Indicativo'!X163</f>
        <v>0.375</v>
      </c>
      <c r="AA35" s="43">
        <f>'[1]Plan Indicativo'!Y163</f>
        <v>5000</v>
      </c>
      <c r="AB35" s="42">
        <f>'[1]Plan Indicativo'!Z163</f>
        <v>0.3125</v>
      </c>
      <c r="AC35" s="43">
        <f>'[1]Plan Indicativo'!AA163</f>
        <v>5000</v>
      </c>
      <c r="AD35" s="44">
        <f>'[1]Plan Indicativo'!AB163</f>
        <v>0.3125</v>
      </c>
      <c r="AE35" s="41">
        <v>0</v>
      </c>
      <c r="AF35" s="43">
        <f>'[10]Plan de Acción-metas'!O17</f>
        <v>0</v>
      </c>
      <c r="AG35" s="43"/>
      <c r="AH35" s="45"/>
      <c r="AI35" s="70" t="str">
        <f t="shared" si="43"/>
        <v xml:space="preserve"> -</v>
      </c>
      <c r="AJ35" s="71" t="str">
        <f t="shared" si="45"/>
        <v xml:space="preserve"> -</v>
      </c>
      <c r="AK35" s="70">
        <f t="shared" si="46"/>
        <v>0</v>
      </c>
      <c r="AL35" s="71">
        <f t="shared" si="47"/>
        <v>0</v>
      </c>
      <c r="AM35" s="70">
        <f t="shared" si="48"/>
        <v>0</v>
      </c>
      <c r="AN35" s="71">
        <f t="shared" si="49"/>
        <v>0</v>
      </c>
      <c r="AO35" s="70">
        <f t="shared" si="50"/>
        <v>0</v>
      </c>
      <c r="AP35" s="71">
        <f t="shared" si="51"/>
        <v>0</v>
      </c>
      <c r="AQ35" s="72">
        <f t="shared" si="52"/>
        <v>0</v>
      </c>
      <c r="AR35" s="70">
        <f t="shared" ref="AR35" si="67">+SUM(AE35:AH35)/V35</f>
        <v>0</v>
      </c>
      <c r="AS35" s="73">
        <f t="shared" si="54"/>
        <v>0</v>
      </c>
      <c r="AT35" s="41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69"/>
      <c r="BH35" s="74">
        <f t="shared" si="55"/>
        <v>0</v>
      </c>
      <c r="BI35" s="41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69"/>
      <c r="BW35" s="75">
        <f t="shared" si="56"/>
        <v>0</v>
      </c>
      <c r="BX35" s="76">
        <v>0</v>
      </c>
      <c r="BY35" s="77">
        <v>0</v>
      </c>
      <c r="BZ35" s="78" t="str">
        <f t="shared" si="57"/>
        <v xml:space="preserve"> -</v>
      </c>
      <c r="CA35" s="79" t="str">
        <f t="shared" si="58"/>
        <v xml:space="preserve"> -</v>
      </c>
      <c r="CB35" s="80" t="str">
        <f t="shared" si="59"/>
        <v xml:space="preserve"> -</v>
      </c>
      <c r="CC35" s="41">
        <f>'[10]Plan de Acción-metas'!R17</f>
        <v>1547855436</v>
      </c>
      <c r="CD35" s="43">
        <f>'[10]Plan de Acción-metas'!S17</f>
        <v>0</v>
      </c>
      <c r="CE35" s="43">
        <f>'[10]Plan de Acción-metas'!T17</f>
        <v>0</v>
      </c>
      <c r="CF35" s="43">
        <f>'[10]Plan de Acción-metas'!U17</f>
        <v>0</v>
      </c>
      <c r="CG35" s="43">
        <f>'[10]Plan de Acción-metas'!V17</f>
        <v>0</v>
      </c>
      <c r="CH35" s="43">
        <f>'[10]Plan de Acción-metas'!W17</f>
        <v>0</v>
      </c>
      <c r="CI35" s="43">
        <f>'[10]Plan de Acción-metas'!X17</f>
        <v>0</v>
      </c>
      <c r="CJ35" s="43">
        <f>'[10]Plan de Acción-metas'!Y17</f>
        <v>0</v>
      </c>
      <c r="CK35" s="43">
        <f>'[10]Plan de Acción-metas'!Z17</f>
        <v>0</v>
      </c>
      <c r="CL35" s="43">
        <f>'[10]Plan de Acción-metas'!AA17</f>
        <v>0</v>
      </c>
      <c r="CM35" s="43">
        <f>'[10]Plan de Acción-metas'!AB17</f>
        <v>0</v>
      </c>
      <c r="CN35" s="43">
        <f>'[10]Plan de Acción-metas'!AC17</f>
        <v>0</v>
      </c>
      <c r="CO35" s="43">
        <f>'[10]Plan de Acción-metas'!AD17</f>
        <v>0</v>
      </c>
      <c r="CP35" s="69">
        <f>'[10]Plan de Acción-metas'!AE17</f>
        <v>0</v>
      </c>
      <c r="CQ35" s="74">
        <f t="shared" si="65"/>
        <v>1547855436</v>
      </c>
      <c r="CR35" s="41">
        <f>'[10]Plan de Acción-metas'!AG17</f>
        <v>0</v>
      </c>
      <c r="CS35" s="43">
        <f>'[10]Plan de Acción-metas'!AH17</f>
        <v>0</v>
      </c>
      <c r="CT35" s="43">
        <f>'[10]Plan de Acción-metas'!AI17</f>
        <v>0</v>
      </c>
      <c r="CU35" s="43">
        <f>'[10]Plan de Acción-metas'!AJ17</f>
        <v>0</v>
      </c>
      <c r="CV35" s="43">
        <f>'[10]Plan de Acción-metas'!AK17</f>
        <v>0</v>
      </c>
      <c r="CW35" s="43">
        <f>'[10]Plan de Acción-metas'!AL17</f>
        <v>0</v>
      </c>
      <c r="CX35" s="43">
        <f>'[10]Plan de Acción-metas'!AM17</f>
        <v>0</v>
      </c>
      <c r="CY35" s="43">
        <f>'[10]Plan de Acción-metas'!AN17</f>
        <v>0</v>
      </c>
      <c r="CZ35" s="43">
        <f>'[10]Plan de Acción-metas'!AO17</f>
        <v>0</v>
      </c>
      <c r="DA35" s="43">
        <f>'[10]Plan de Acción-metas'!AP17</f>
        <v>0</v>
      </c>
      <c r="DB35" s="43">
        <f>'[10]Plan de Acción-metas'!AQ17</f>
        <v>0</v>
      </c>
      <c r="DC35" s="43">
        <f>'[10]Plan de Acción-metas'!AR17</f>
        <v>0</v>
      </c>
      <c r="DD35" s="43">
        <f>'[10]Plan de Acción-metas'!AS17</f>
        <v>0</v>
      </c>
      <c r="DE35" s="69">
        <f>'[10]Plan de Acción-metas'!AT17</f>
        <v>0</v>
      </c>
      <c r="DF35" s="75">
        <f t="shared" si="66"/>
        <v>0</v>
      </c>
      <c r="DG35" s="76">
        <f>'[10]Plan de Acción-metas'!AV17</f>
        <v>0</v>
      </c>
      <c r="DH35" s="81">
        <f>'[10]Plan de Acción-metas'!AW17</f>
        <v>0</v>
      </c>
      <c r="DI35" s="82">
        <f t="shared" si="62"/>
        <v>0</v>
      </c>
      <c r="DJ35" s="79" t="str">
        <f t="shared" si="63"/>
        <v>0,0%</v>
      </c>
      <c r="DK35" s="80" t="str">
        <f t="shared" si="64"/>
        <v>0,0%</v>
      </c>
      <c r="DL35" s="60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61"/>
      <c r="ES35" s="61"/>
      <c r="ET35" s="61"/>
      <c r="EU35" s="62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61"/>
      <c r="GB35" s="61"/>
      <c r="GC35" s="61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61"/>
      <c r="HK35" s="61"/>
      <c r="HL35" s="63"/>
      <c r="HM35" s="83" t="str">
        <f>'[1]Plan Indicativo'!BL163</f>
        <v>Secretaría de Educación</v>
      </c>
    </row>
    <row r="36" spans="1:221" ht="75" x14ac:dyDescent="0.25">
      <c r="A36" s="65">
        <f>'[1]Plan Indicativo'!A164</f>
        <v>156</v>
      </c>
      <c r="B36" s="66" t="str">
        <f>'[1]Plan Indicativo'!B164</f>
        <v>LE-1</v>
      </c>
      <c r="C36" s="67" t="str">
        <f>'[1]Plan Indicativo'!C164</f>
        <v>Territorio seguro que integra</v>
      </c>
      <c r="D36" s="67" t="str">
        <f>'[1]Plan Indicativo'!D164</f>
        <v>Educación</v>
      </c>
      <c r="E36" s="66">
        <f>'[1]Plan Indicativo'!E164</f>
        <v>22</v>
      </c>
      <c r="F36" s="68" t="str">
        <f>'[1]Plan Indicativo'!F164</f>
        <v>Disminuir la Pobreza multidimensional 10,2%</v>
      </c>
      <c r="G36" s="68" t="str">
        <f>'[1]Plan Indicativo'!G164</f>
        <v>Reducir a 6% la tasa de deserción intra - anual en educación básica secundaria</v>
      </c>
      <c r="H36" s="66" t="str">
        <f>'[1]Plan Indicativo'!H164</f>
        <v>00000011</v>
      </c>
      <c r="I36" s="68" t="str">
        <f>'[1]Plan Indicativo'!I164</f>
        <v>Tasa de deserción intra - anual en educación básica secundaria</v>
      </c>
      <c r="J36" s="66">
        <f>'[1]Plan Indicativo'!J164</f>
        <v>7.6300000000000007E-2</v>
      </c>
      <c r="K36" s="66">
        <f>'[1]Plan Indicativo'!K164</f>
        <v>0.06</v>
      </c>
      <c r="L36" s="66" t="str">
        <f>'[1]Plan Indicativo'!L164</f>
        <v>2201</v>
      </c>
      <c r="M36" s="67" t="str">
        <f>'[1]Plan Indicativo'!M164</f>
        <v>Calidad, cobertura y fortalecimiento de la educación inicial, prescolar, básica y media (2201).</v>
      </c>
      <c r="N36" s="66" t="str">
        <f>'[1]Plan Indicativo'!N164</f>
        <v>2201084</v>
      </c>
      <c r="O36" s="68" t="str">
        <f>'[1]Plan Indicativo'!O164</f>
        <v>Garantizar el apoyo pedagógico a 121 sedes educativas oficiales para la oferta general, bilingüe, bicultural e inclusiva con servicio de interpretación, para preescolar, básica y media</v>
      </c>
      <c r="P36" s="66">
        <f>'[1]Plan Indicativo'!P164</f>
        <v>220108400</v>
      </c>
      <c r="Q36" s="68" t="str">
        <f>'[1]Plan Indicativo'!Q164</f>
        <v>Sedes educativas con apoyo pedagógico para la oferta de educación inclusiva para preescolar, básica y media (220108400)</v>
      </c>
      <c r="R36" s="66" t="str">
        <f>'[1]Plan Indicativo'!AC164</f>
        <v>No Acumulativa</v>
      </c>
      <c r="S36" s="66" t="str">
        <f>'[1]Plan Indicativo'!AD164</f>
        <v>4, 10</v>
      </c>
      <c r="T36" s="43">
        <f>'[1]Plan Indicativo'!R164</f>
        <v>121</v>
      </c>
      <c r="U36" s="66" t="str">
        <f>'[1]Plan Indicativo'!S164</f>
        <v>Número</v>
      </c>
      <c r="V36" s="69">
        <f>'[1]Plan Indicativo'!T164</f>
        <v>121</v>
      </c>
      <c r="W36" s="41">
        <f>'[1]Plan Indicativo'!U164</f>
        <v>121</v>
      </c>
      <c r="X36" s="42">
        <f>'[1]Plan Indicativo'!V164</f>
        <v>0.25</v>
      </c>
      <c r="Y36" s="43">
        <f>'[1]Plan Indicativo'!W164</f>
        <v>121</v>
      </c>
      <c r="Z36" s="42">
        <f>'[1]Plan Indicativo'!X164</f>
        <v>0.25</v>
      </c>
      <c r="AA36" s="43">
        <f>'[1]Plan Indicativo'!Y164</f>
        <v>121</v>
      </c>
      <c r="AB36" s="42">
        <f>'[1]Plan Indicativo'!Z164</f>
        <v>0.25</v>
      </c>
      <c r="AC36" s="43">
        <f>'[1]Plan Indicativo'!AA164</f>
        <v>121</v>
      </c>
      <c r="AD36" s="44">
        <f>'[1]Plan Indicativo'!AB164</f>
        <v>0.25</v>
      </c>
      <c r="AE36" s="41">
        <v>121</v>
      </c>
      <c r="AF36" s="43">
        <f>'[10]Plan de Acción-metas'!O18</f>
        <v>118</v>
      </c>
      <c r="AG36" s="43"/>
      <c r="AH36" s="45"/>
      <c r="AI36" s="70">
        <f t="shared" si="43"/>
        <v>1</v>
      </c>
      <c r="AJ36" s="71">
        <f t="shared" si="45"/>
        <v>1</v>
      </c>
      <c r="AK36" s="70">
        <f t="shared" si="46"/>
        <v>0.97520661157024791</v>
      </c>
      <c r="AL36" s="71">
        <f t="shared" si="47"/>
        <v>0.97520661157024791</v>
      </c>
      <c r="AM36" s="70">
        <f t="shared" si="48"/>
        <v>0</v>
      </c>
      <c r="AN36" s="71">
        <f t="shared" si="49"/>
        <v>0</v>
      </c>
      <c r="AO36" s="70">
        <f t="shared" si="50"/>
        <v>0</v>
      </c>
      <c r="AP36" s="71">
        <f t="shared" si="51"/>
        <v>0</v>
      </c>
      <c r="AQ36" s="72">
        <f t="shared" si="52"/>
        <v>0.49380165289256195</v>
      </c>
      <c r="AR36" s="70">
        <f>+AVERAGE(AJ36,AL36,AN36,AP36)</f>
        <v>0.49380165289256195</v>
      </c>
      <c r="AS36" s="73">
        <f t="shared" si="54"/>
        <v>0.49380165289256195</v>
      </c>
      <c r="AT36" s="41">
        <v>388966666.66000003</v>
      </c>
      <c r="AU36" s="43">
        <v>928128069</v>
      </c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69"/>
      <c r="BH36" s="74">
        <f t="shared" si="55"/>
        <v>1317094735.6600001</v>
      </c>
      <c r="BI36" s="41">
        <v>388966666.66000003</v>
      </c>
      <c r="BJ36" s="43">
        <v>709366666.32999992</v>
      </c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69"/>
      <c r="BW36" s="75">
        <f t="shared" si="56"/>
        <v>1098333332.99</v>
      </c>
      <c r="BX36" s="76">
        <v>1098333332.99</v>
      </c>
      <c r="BY36" s="77">
        <v>1098133332.99</v>
      </c>
      <c r="BZ36" s="78">
        <f t="shared" si="57"/>
        <v>0.83390609897140155</v>
      </c>
      <c r="CA36" s="79">
        <f t="shared" si="58"/>
        <v>0.83390609897140155</v>
      </c>
      <c r="CB36" s="80">
        <f t="shared" si="59"/>
        <v>0.83375424960583577</v>
      </c>
      <c r="CC36" s="41">
        <f>'[10]Plan de Acción-metas'!R18</f>
        <v>1346616723.8800001</v>
      </c>
      <c r="CD36" s="43">
        <f>'[10]Plan de Acción-metas'!S18</f>
        <v>1014466266</v>
      </c>
      <c r="CE36" s="43">
        <f>'[10]Plan de Acción-metas'!T18</f>
        <v>0</v>
      </c>
      <c r="CF36" s="43">
        <f>'[10]Plan de Acción-metas'!U18</f>
        <v>0</v>
      </c>
      <c r="CG36" s="43">
        <f>'[10]Plan de Acción-metas'!V18</f>
        <v>0</v>
      </c>
      <c r="CH36" s="43">
        <f>'[10]Plan de Acción-metas'!W18</f>
        <v>0</v>
      </c>
      <c r="CI36" s="43">
        <f>'[10]Plan de Acción-metas'!X18</f>
        <v>0</v>
      </c>
      <c r="CJ36" s="43">
        <f>'[10]Plan de Acción-metas'!Y18</f>
        <v>0</v>
      </c>
      <c r="CK36" s="43">
        <f>'[10]Plan de Acción-metas'!Z18</f>
        <v>0</v>
      </c>
      <c r="CL36" s="43">
        <f>'[10]Plan de Acción-metas'!AA18</f>
        <v>0</v>
      </c>
      <c r="CM36" s="43">
        <f>'[10]Plan de Acción-metas'!AB18</f>
        <v>0</v>
      </c>
      <c r="CN36" s="43">
        <f>'[10]Plan de Acción-metas'!AC18</f>
        <v>0</v>
      </c>
      <c r="CO36" s="43">
        <f>'[10]Plan de Acción-metas'!AD18</f>
        <v>0</v>
      </c>
      <c r="CP36" s="69">
        <f>'[10]Plan de Acción-metas'!AE18</f>
        <v>0</v>
      </c>
      <c r="CQ36" s="74">
        <f t="shared" si="65"/>
        <v>2361082989.8800001</v>
      </c>
      <c r="CR36" s="41">
        <f>'[10]Plan de Acción-metas'!AG18</f>
        <v>827784722.38999999</v>
      </c>
      <c r="CS36" s="43">
        <f>'[10]Plan de Acción-metas'!AH18</f>
        <v>766248611.03999996</v>
      </c>
      <c r="CT36" s="43">
        <f>'[10]Plan de Acción-metas'!AI18</f>
        <v>0</v>
      </c>
      <c r="CU36" s="43">
        <f>'[10]Plan de Acción-metas'!AJ18</f>
        <v>0</v>
      </c>
      <c r="CV36" s="43">
        <f>'[10]Plan de Acción-metas'!AK18</f>
        <v>0</v>
      </c>
      <c r="CW36" s="43">
        <f>'[10]Plan de Acción-metas'!AL18</f>
        <v>0</v>
      </c>
      <c r="CX36" s="43">
        <f>'[10]Plan de Acción-metas'!AM18</f>
        <v>0</v>
      </c>
      <c r="CY36" s="43">
        <f>'[10]Plan de Acción-metas'!AN18</f>
        <v>0</v>
      </c>
      <c r="CZ36" s="43">
        <f>'[10]Plan de Acción-metas'!AO18</f>
        <v>0</v>
      </c>
      <c r="DA36" s="43">
        <f>'[10]Plan de Acción-metas'!AP18</f>
        <v>0</v>
      </c>
      <c r="DB36" s="43">
        <f>'[10]Plan de Acción-metas'!AQ18</f>
        <v>0</v>
      </c>
      <c r="DC36" s="43">
        <f>'[10]Plan de Acción-metas'!AR18</f>
        <v>0</v>
      </c>
      <c r="DD36" s="43">
        <f>'[10]Plan de Acción-metas'!AS18</f>
        <v>0</v>
      </c>
      <c r="DE36" s="69">
        <f>'[10]Plan de Acción-metas'!AT18</f>
        <v>0</v>
      </c>
      <c r="DF36" s="75">
        <f t="shared" si="66"/>
        <v>1594033333.4299998</v>
      </c>
      <c r="DG36" s="76">
        <f>'[10]Plan de Acción-metas'!AV18</f>
        <v>394249999.99000001</v>
      </c>
      <c r="DH36" s="81">
        <f>'[10]Plan de Acción-metas'!AW18</f>
        <v>387249999.99000001</v>
      </c>
      <c r="DI36" s="82">
        <f t="shared" si="62"/>
        <v>0.67512804092964773</v>
      </c>
      <c r="DJ36" s="79">
        <f t="shared" si="63"/>
        <v>0.16697845932558153</v>
      </c>
      <c r="DK36" s="80">
        <f t="shared" si="64"/>
        <v>0.1640137181326615</v>
      </c>
      <c r="DL36" s="60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61"/>
      <c r="ES36" s="61"/>
      <c r="ET36" s="61"/>
      <c r="EU36" s="62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61"/>
      <c r="GB36" s="61"/>
      <c r="GC36" s="61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61"/>
      <c r="HK36" s="61"/>
      <c r="HL36" s="63"/>
      <c r="HM36" s="83" t="str">
        <f>'[1]Plan Indicativo'!BL164</f>
        <v>Secretaría de Educación</v>
      </c>
    </row>
    <row r="37" spans="1:221" ht="60" x14ac:dyDescent="0.25">
      <c r="A37" s="65">
        <f>'[1]Plan Indicativo'!A168</f>
        <v>160</v>
      </c>
      <c r="B37" s="66" t="str">
        <f>'[1]Plan Indicativo'!B168</f>
        <v>LE-1</v>
      </c>
      <c r="C37" s="67" t="str">
        <f>'[1]Plan Indicativo'!C168</f>
        <v>Territorio seguro que integra</v>
      </c>
      <c r="D37" s="67" t="str">
        <f>'[1]Plan Indicativo'!D168</f>
        <v>Educación</v>
      </c>
      <c r="E37" s="66">
        <f>'[1]Plan Indicativo'!E168</f>
        <v>22</v>
      </c>
      <c r="F37" s="68" t="str">
        <f>'[1]Plan Indicativo'!F168</f>
        <v>Disminuir la Pobreza multidimensional 10,2%</v>
      </c>
      <c r="G37" s="68" t="str">
        <f>'[1]Plan Indicativo'!G168</f>
        <v>Reducir a 6% la tasa de deserción intra - anual en educación básica secundaria</v>
      </c>
      <c r="H37" s="66" t="str">
        <f>'[1]Plan Indicativo'!H168</f>
        <v>00000011</v>
      </c>
      <c r="I37" s="68" t="str">
        <f>'[1]Plan Indicativo'!I168</f>
        <v>Tasa de deserción intra - anual en educación básica secundaria</v>
      </c>
      <c r="J37" s="66">
        <f>'[1]Plan Indicativo'!J168</f>
        <v>7.6300000000000007E-2</v>
      </c>
      <c r="K37" s="66">
        <f>'[1]Plan Indicativo'!K168</f>
        <v>0.06</v>
      </c>
      <c r="L37" s="66" t="str">
        <f>'[1]Plan Indicativo'!L168</f>
        <v>2201</v>
      </c>
      <c r="M37" s="67" t="str">
        <f>'[1]Plan Indicativo'!M168</f>
        <v>Calidad, cobertura y fortalecimiento de la educación inicial, prescolar, básica y media (2201).</v>
      </c>
      <c r="N37" s="66" t="str">
        <f>'[1]Plan Indicativo'!N168</f>
        <v>2201029</v>
      </c>
      <c r="O37" s="68" t="str">
        <f>'[1]Plan Indicativo'!O168</f>
        <v>Beneficiar 4.000 estudiantes de instituciones educativas oficiales con transporte escolar</v>
      </c>
      <c r="P37" s="66">
        <f>'[1]Plan Indicativo'!P168</f>
        <v>220102900</v>
      </c>
      <c r="Q37" s="68" t="str">
        <f>'[1]Plan Indicativo'!Q168</f>
        <v>Beneficiarios de transporte escolar (220102900)</v>
      </c>
      <c r="R37" s="66" t="str">
        <f>'[1]Plan Indicativo'!AC168</f>
        <v>No Acumulativa</v>
      </c>
      <c r="S37" s="66" t="str">
        <f>'[1]Plan Indicativo'!AD168</f>
        <v>4, 10</v>
      </c>
      <c r="T37" s="43">
        <f>'[1]Plan Indicativo'!R168</f>
        <v>3447</v>
      </c>
      <c r="U37" s="66" t="str">
        <f>'[1]Plan Indicativo'!S168</f>
        <v>Número</v>
      </c>
      <c r="V37" s="69">
        <f>'[1]Plan Indicativo'!T168</f>
        <v>4000</v>
      </c>
      <c r="W37" s="41">
        <f>'[1]Plan Indicativo'!U168</f>
        <v>4000</v>
      </c>
      <c r="X37" s="42">
        <f>'[1]Plan Indicativo'!V168</f>
        <v>0.25</v>
      </c>
      <c r="Y37" s="43">
        <f>'[1]Plan Indicativo'!W168</f>
        <v>4000</v>
      </c>
      <c r="Z37" s="42">
        <f>'[1]Plan Indicativo'!X168</f>
        <v>0.25</v>
      </c>
      <c r="AA37" s="43">
        <f>'[1]Plan Indicativo'!Y168</f>
        <v>4000</v>
      </c>
      <c r="AB37" s="42">
        <f>'[1]Plan Indicativo'!Z168</f>
        <v>0.25</v>
      </c>
      <c r="AC37" s="43">
        <f>'[1]Plan Indicativo'!AA168</f>
        <v>4000</v>
      </c>
      <c r="AD37" s="44">
        <f>'[1]Plan Indicativo'!AB168</f>
        <v>0.25</v>
      </c>
      <c r="AE37" s="41">
        <v>3292</v>
      </c>
      <c r="AF37" s="43">
        <f>'[10]Plan de Acción-metas'!O22</f>
        <v>4109</v>
      </c>
      <c r="AG37" s="43"/>
      <c r="AH37" s="45"/>
      <c r="AI37" s="70">
        <f t="shared" si="43"/>
        <v>0.82299999999999995</v>
      </c>
      <c r="AJ37" s="71">
        <f t="shared" si="45"/>
        <v>0.82299999999999995</v>
      </c>
      <c r="AK37" s="70">
        <f t="shared" si="46"/>
        <v>1.02725</v>
      </c>
      <c r="AL37" s="71">
        <f t="shared" si="47"/>
        <v>1</v>
      </c>
      <c r="AM37" s="70">
        <f t="shared" si="48"/>
        <v>0</v>
      </c>
      <c r="AN37" s="71">
        <f t="shared" si="49"/>
        <v>0</v>
      </c>
      <c r="AO37" s="70">
        <f t="shared" si="50"/>
        <v>0</v>
      </c>
      <c r="AP37" s="71">
        <f t="shared" si="51"/>
        <v>0</v>
      </c>
      <c r="AQ37" s="72">
        <f t="shared" si="52"/>
        <v>0.45574999999999999</v>
      </c>
      <c r="AR37" s="70">
        <f>+AVERAGE(AJ37,AL37,AN37,AP37)</f>
        <v>0.45574999999999999</v>
      </c>
      <c r="AS37" s="73">
        <f t="shared" si="54"/>
        <v>0.45574999999999999</v>
      </c>
      <c r="AT37" s="41">
        <v>6117597789</v>
      </c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69"/>
      <c r="BH37" s="74">
        <f t="shared" si="55"/>
        <v>6117597789</v>
      </c>
      <c r="BI37" s="41">
        <v>6117597789</v>
      </c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69"/>
      <c r="BW37" s="75">
        <f t="shared" si="56"/>
        <v>6117597789</v>
      </c>
      <c r="BX37" s="76">
        <v>6117597789</v>
      </c>
      <c r="BY37" s="77">
        <v>6117597789</v>
      </c>
      <c r="BZ37" s="78">
        <f t="shared" si="57"/>
        <v>1</v>
      </c>
      <c r="CA37" s="79">
        <f t="shared" si="58"/>
        <v>1</v>
      </c>
      <c r="CB37" s="80">
        <f t="shared" si="59"/>
        <v>1</v>
      </c>
      <c r="CC37" s="41">
        <f>'[10]Plan de Acción-metas'!R22</f>
        <v>10254997906.18</v>
      </c>
      <c r="CD37" s="43">
        <f>'[10]Plan de Acción-metas'!S22</f>
        <v>0</v>
      </c>
      <c r="CE37" s="43">
        <f>'[10]Plan de Acción-metas'!T22</f>
        <v>0</v>
      </c>
      <c r="CF37" s="43">
        <f>'[10]Plan de Acción-metas'!U22</f>
        <v>0</v>
      </c>
      <c r="CG37" s="43">
        <f>'[10]Plan de Acción-metas'!V22</f>
        <v>0</v>
      </c>
      <c r="CH37" s="43">
        <f>'[10]Plan de Acción-metas'!W22</f>
        <v>0</v>
      </c>
      <c r="CI37" s="43">
        <f>'[10]Plan de Acción-metas'!X22</f>
        <v>0</v>
      </c>
      <c r="CJ37" s="43">
        <f>'[10]Plan de Acción-metas'!Y22</f>
        <v>0</v>
      </c>
      <c r="CK37" s="43">
        <f>'[10]Plan de Acción-metas'!Z22</f>
        <v>0</v>
      </c>
      <c r="CL37" s="43">
        <f>'[10]Plan de Acción-metas'!AA22</f>
        <v>0</v>
      </c>
      <c r="CM37" s="43">
        <f>'[10]Plan de Acción-metas'!AB22</f>
        <v>0</v>
      </c>
      <c r="CN37" s="43">
        <f>'[10]Plan de Acción-metas'!AC22</f>
        <v>0</v>
      </c>
      <c r="CO37" s="43">
        <f>'[10]Plan de Acción-metas'!AD22</f>
        <v>0</v>
      </c>
      <c r="CP37" s="69">
        <f>'[10]Plan de Acción-metas'!AE22</f>
        <v>3417961200</v>
      </c>
      <c r="CQ37" s="74">
        <f t="shared" si="65"/>
        <v>10254997906.18</v>
      </c>
      <c r="CR37" s="41">
        <f>'[10]Plan de Acción-metas'!AG22</f>
        <v>6835922400</v>
      </c>
      <c r="CS37" s="43">
        <f>'[10]Plan de Acción-metas'!AH22</f>
        <v>0</v>
      </c>
      <c r="CT37" s="43">
        <f>'[10]Plan de Acción-metas'!AI22</f>
        <v>0</v>
      </c>
      <c r="CU37" s="43">
        <f>'[10]Plan de Acción-metas'!AJ22</f>
        <v>0</v>
      </c>
      <c r="CV37" s="43">
        <f>'[10]Plan de Acción-metas'!AK22</f>
        <v>0</v>
      </c>
      <c r="CW37" s="43">
        <f>'[10]Plan de Acción-metas'!AL22</f>
        <v>0</v>
      </c>
      <c r="CX37" s="43">
        <f>'[10]Plan de Acción-metas'!AM22</f>
        <v>0</v>
      </c>
      <c r="CY37" s="43">
        <f>'[10]Plan de Acción-metas'!AN22</f>
        <v>0</v>
      </c>
      <c r="CZ37" s="43">
        <f>'[10]Plan de Acción-metas'!AO22</f>
        <v>0</v>
      </c>
      <c r="DA37" s="43">
        <f>'[10]Plan de Acción-metas'!AP22</f>
        <v>0</v>
      </c>
      <c r="DB37" s="43">
        <f>'[10]Plan de Acción-metas'!AQ22</f>
        <v>0</v>
      </c>
      <c r="DC37" s="43">
        <f>'[10]Plan de Acción-metas'!AR22</f>
        <v>0</v>
      </c>
      <c r="DD37" s="43">
        <f>'[10]Plan de Acción-metas'!AS22</f>
        <v>0</v>
      </c>
      <c r="DE37" s="69">
        <f>'[10]Plan de Acción-metas'!AT22</f>
        <v>0</v>
      </c>
      <c r="DF37" s="75">
        <f t="shared" si="66"/>
        <v>6835922400</v>
      </c>
      <c r="DG37" s="76">
        <f>'[10]Plan de Acción-metas'!AV22</f>
        <v>2519183705</v>
      </c>
      <c r="DH37" s="81">
        <f>'[10]Plan de Acción-metas'!AW22</f>
        <v>2519183705</v>
      </c>
      <c r="DI37" s="82">
        <f t="shared" si="62"/>
        <v>0.66659422678969515</v>
      </c>
      <c r="DJ37" s="79">
        <f t="shared" si="63"/>
        <v>0.24565423884502763</v>
      </c>
      <c r="DK37" s="80">
        <f t="shared" si="64"/>
        <v>0.24565423884502763</v>
      </c>
      <c r="DL37" s="60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61"/>
      <c r="ES37" s="61"/>
      <c r="ET37" s="61"/>
      <c r="EU37" s="62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61"/>
      <c r="GB37" s="61"/>
      <c r="GC37" s="61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61"/>
      <c r="HK37" s="61"/>
      <c r="HL37" s="63"/>
      <c r="HM37" s="83" t="str">
        <f>'[1]Plan Indicativo'!BL168</f>
        <v>Secretaría de Educación</v>
      </c>
    </row>
    <row r="38" spans="1:221" ht="60" x14ac:dyDescent="0.25">
      <c r="A38" s="65">
        <f>'[1]Plan Indicativo'!A169</f>
        <v>161</v>
      </c>
      <c r="B38" s="66" t="str">
        <f>'[1]Plan Indicativo'!B169</f>
        <v>LE-1</v>
      </c>
      <c r="C38" s="67" t="str">
        <f>'[1]Plan Indicativo'!C169</f>
        <v>Territorio seguro que integra</v>
      </c>
      <c r="D38" s="67" t="str">
        <f>'[1]Plan Indicativo'!D169</f>
        <v>Educación</v>
      </c>
      <c r="E38" s="66">
        <f>'[1]Plan Indicativo'!E169</f>
        <v>22</v>
      </c>
      <c r="F38" s="68" t="str">
        <f>'[1]Plan Indicativo'!F169</f>
        <v>Disminuir la Pobreza multidimensional 10,2%</v>
      </c>
      <c r="G38" s="68" t="str">
        <f>'[1]Plan Indicativo'!G169</f>
        <v>Reducir a 6% la tasa de deserción intra - anual en educación básica secundaria</v>
      </c>
      <c r="H38" s="66" t="str">
        <f>'[1]Plan Indicativo'!H169</f>
        <v>00000011</v>
      </c>
      <c r="I38" s="68" t="str">
        <f>'[1]Plan Indicativo'!I169</f>
        <v>Tasa de deserción intra - anual en educación básica secundaria</v>
      </c>
      <c r="J38" s="66">
        <f>'[1]Plan Indicativo'!J169</f>
        <v>7.6300000000000007E-2</v>
      </c>
      <c r="K38" s="66">
        <f>'[1]Plan Indicativo'!K169</f>
        <v>0.06</v>
      </c>
      <c r="L38" s="66" t="str">
        <f>'[1]Plan Indicativo'!L169</f>
        <v>2201</v>
      </c>
      <c r="M38" s="67" t="str">
        <f>'[1]Plan Indicativo'!M169</f>
        <v>Calidad, cobertura y fortalecimiento de la educación inicial, prescolar, básica y media (2201).</v>
      </c>
      <c r="N38" s="66" t="str">
        <f>'[1]Plan Indicativo'!N169</f>
        <v>2201079</v>
      </c>
      <c r="O38" s="68" t="str">
        <f>'[1]Plan Indicativo'!O169</f>
        <v>Beneficiar 40.000 estudiantes con el Programa de Alimentación Escolar - PAE</v>
      </c>
      <c r="P38" s="66">
        <f>'[1]Plan Indicativo'!P169</f>
        <v>220107900</v>
      </c>
      <c r="Q38" s="68" t="str">
        <f>'[1]Plan Indicativo'!Q169</f>
        <v>Estudiantes beneficiados del programa de alimentación escolar (220107900)</v>
      </c>
      <c r="R38" s="66" t="str">
        <f>'[1]Plan Indicativo'!AC169</f>
        <v>No Acumulativa</v>
      </c>
      <c r="S38" s="66" t="str">
        <f>'[1]Plan Indicativo'!AD169</f>
        <v>4, 10</v>
      </c>
      <c r="T38" s="43">
        <f>'[1]Plan Indicativo'!R169</f>
        <v>35757</v>
      </c>
      <c r="U38" s="66" t="str">
        <f>'[1]Plan Indicativo'!S169</f>
        <v>Número</v>
      </c>
      <c r="V38" s="69">
        <f>'[1]Plan Indicativo'!T169</f>
        <v>40000</v>
      </c>
      <c r="W38" s="41">
        <f>'[1]Plan Indicativo'!U169</f>
        <v>40000</v>
      </c>
      <c r="X38" s="42">
        <f>'[1]Plan Indicativo'!V169</f>
        <v>0.25</v>
      </c>
      <c r="Y38" s="43">
        <f>'[1]Plan Indicativo'!W169</f>
        <v>40000</v>
      </c>
      <c r="Z38" s="42">
        <f>'[1]Plan Indicativo'!X169</f>
        <v>0.25</v>
      </c>
      <c r="AA38" s="43">
        <f>'[1]Plan Indicativo'!Y169</f>
        <v>40000</v>
      </c>
      <c r="AB38" s="42">
        <f>'[1]Plan Indicativo'!Z169</f>
        <v>0.25</v>
      </c>
      <c r="AC38" s="43">
        <f>'[1]Plan Indicativo'!AA169</f>
        <v>40000</v>
      </c>
      <c r="AD38" s="44">
        <f>'[1]Plan Indicativo'!AB169</f>
        <v>0.25</v>
      </c>
      <c r="AE38" s="41">
        <v>37678</v>
      </c>
      <c r="AF38" s="43">
        <f>'[10]Plan de Acción-metas'!O23</f>
        <v>40000</v>
      </c>
      <c r="AG38" s="43"/>
      <c r="AH38" s="45"/>
      <c r="AI38" s="70">
        <f t="shared" si="43"/>
        <v>0.94194999999999995</v>
      </c>
      <c r="AJ38" s="71">
        <f t="shared" si="45"/>
        <v>0.94194999999999995</v>
      </c>
      <c r="AK38" s="70">
        <f t="shared" si="46"/>
        <v>1</v>
      </c>
      <c r="AL38" s="71">
        <f t="shared" si="47"/>
        <v>1</v>
      </c>
      <c r="AM38" s="70">
        <f t="shared" si="48"/>
        <v>0</v>
      </c>
      <c r="AN38" s="71">
        <f t="shared" si="49"/>
        <v>0</v>
      </c>
      <c r="AO38" s="70">
        <f t="shared" si="50"/>
        <v>0</v>
      </c>
      <c r="AP38" s="71">
        <f t="shared" si="51"/>
        <v>0</v>
      </c>
      <c r="AQ38" s="72">
        <f t="shared" si="52"/>
        <v>0.48548749999999996</v>
      </c>
      <c r="AR38" s="70">
        <f>+AVERAGE(AJ38,AL38,AN38,AP38)</f>
        <v>0.48548749999999996</v>
      </c>
      <c r="AS38" s="73">
        <f t="shared" si="54"/>
        <v>0.48548749999999996</v>
      </c>
      <c r="AT38" s="41">
        <v>20605145097.48</v>
      </c>
      <c r="AU38" s="43"/>
      <c r="AV38" s="43"/>
      <c r="AW38" s="43"/>
      <c r="AX38" s="43"/>
      <c r="AY38" s="43">
        <v>8000000000</v>
      </c>
      <c r="AZ38" s="43"/>
      <c r="BA38" s="43">
        <v>1956045354.8099999</v>
      </c>
      <c r="BB38" s="43"/>
      <c r="BC38" s="43"/>
      <c r="BD38" s="43"/>
      <c r="BE38" s="43">
        <v>9754568926</v>
      </c>
      <c r="BF38" s="43">
        <v>178965063</v>
      </c>
      <c r="BG38" s="69"/>
      <c r="BH38" s="74">
        <f t="shared" si="55"/>
        <v>40494724441.290001</v>
      </c>
      <c r="BI38" s="41">
        <v>20554278429.150002</v>
      </c>
      <c r="BJ38" s="43"/>
      <c r="BK38" s="43"/>
      <c r="BL38" s="43"/>
      <c r="BM38" s="43"/>
      <c r="BN38" s="43">
        <v>8000000000</v>
      </c>
      <c r="BO38" s="43"/>
      <c r="BP38" s="43">
        <v>1603666630.8099999</v>
      </c>
      <c r="BQ38" s="43"/>
      <c r="BR38" s="43"/>
      <c r="BS38" s="43"/>
      <c r="BT38" s="43">
        <v>9738111926</v>
      </c>
      <c r="BU38" s="43">
        <v>178965063</v>
      </c>
      <c r="BV38" s="69"/>
      <c r="BW38" s="75">
        <f t="shared" si="56"/>
        <v>40075022048.960007</v>
      </c>
      <c r="BX38" s="76">
        <v>31206864233.360001</v>
      </c>
      <c r="BY38" s="77">
        <v>31174730900.369999</v>
      </c>
      <c r="BZ38" s="78">
        <f t="shared" si="57"/>
        <v>0.98963562789670323</v>
      </c>
      <c r="CA38" s="79">
        <f t="shared" si="58"/>
        <v>0.77064024175801682</v>
      </c>
      <c r="CB38" s="80">
        <f t="shared" si="59"/>
        <v>0.76984672276428745</v>
      </c>
      <c r="CC38" s="41">
        <f>'[10]Plan de Acción-metas'!R23</f>
        <v>24489682343</v>
      </c>
      <c r="CD38" s="43">
        <f>'[10]Plan de Acción-metas'!S23</f>
        <v>0</v>
      </c>
      <c r="CE38" s="43">
        <f>'[10]Plan de Acción-metas'!T23</f>
        <v>0</v>
      </c>
      <c r="CF38" s="43">
        <f>'[10]Plan de Acción-metas'!U23</f>
        <v>0</v>
      </c>
      <c r="CG38" s="43">
        <f>'[10]Plan de Acción-metas'!V23</f>
        <v>0</v>
      </c>
      <c r="CH38" s="43">
        <f>'[10]Plan de Acción-metas'!W23</f>
        <v>19538676177</v>
      </c>
      <c r="CI38" s="43">
        <f>'[10]Plan de Acción-metas'!X23</f>
        <v>0</v>
      </c>
      <c r="CJ38" s="43">
        <f>'[10]Plan de Acción-metas'!Y23</f>
        <v>2662548550.1400003</v>
      </c>
      <c r="CK38" s="43">
        <f>'[10]Plan de Acción-metas'!Z23</f>
        <v>0</v>
      </c>
      <c r="CL38" s="43">
        <f>'[10]Plan de Acción-metas'!AA23</f>
        <v>0</v>
      </c>
      <c r="CM38" s="43">
        <f>'[10]Plan de Acción-metas'!AB23</f>
        <v>0</v>
      </c>
      <c r="CN38" s="43">
        <f>'[10]Plan de Acción-metas'!AC23</f>
        <v>5932510000</v>
      </c>
      <c r="CO38" s="43">
        <f>'[10]Plan de Acción-metas'!AD23</f>
        <v>90000000</v>
      </c>
      <c r="CP38" s="69">
        <f>'[10]Plan de Acción-metas'!AE23</f>
        <v>17598627337.139999</v>
      </c>
      <c r="CQ38" s="74">
        <f t="shared" si="65"/>
        <v>52713417070.139999</v>
      </c>
      <c r="CR38" s="41">
        <f>'[10]Plan de Acción-metas'!AG23</f>
        <v>18488311534</v>
      </c>
      <c r="CS38" s="43">
        <f>'[10]Plan de Acción-metas'!AH23</f>
        <v>0</v>
      </c>
      <c r="CT38" s="43">
        <f>'[10]Plan de Acción-metas'!AI23</f>
        <v>0</v>
      </c>
      <c r="CU38" s="43">
        <f>'[10]Plan de Acción-metas'!AJ23</f>
        <v>0</v>
      </c>
      <c r="CV38" s="43">
        <f>'[10]Plan de Acción-metas'!AK23</f>
        <v>0</v>
      </c>
      <c r="CW38" s="43">
        <f>'[10]Plan de Acción-metas'!AL23</f>
        <v>8240000000</v>
      </c>
      <c r="CX38" s="43">
        <f>'[10]Plan de Acción-metas'!AM23</f>
        <v>0</v>
      </c>
      <c r="CY38" s="43">
        <f>'[10]Plan de Acción-metas'!AN23</f>
        <v>1516412786</v>
      </c>
      <c r="CZ38" s="43">
        <f>'[10]Plan de Acción-metas'!AO23</f>
        <v>0</v>
      </c>
      <c r="DA38" s="43">
        <f>'[10]Plan de Acción-metas'!AP23</f>
        <v>0</v>
      </c>
      <c r="DB38" s="43">
        <f>'[10]Plan de Acción-metas'!AQ23</f>
        <v>0</v>
      </c>
      <c r="DC38" s="43">
        <f>'[10]Plan de Acción-metas'!AR23</f>
        <v>5874910000</v>
      </c>
      <c r="DD38" s="43">
        <f>'[10]Plan de Acción-metas'!AS23</f>
        <v>90000000</v>
      </c>
      <c r="DE38" s="69">
        <f>'[10]Plan de Acción-metas'!AT23</f>
        <v>0</v>
      </c>
      <c r="DF38" s="75">
        <f t="shared" si="66"/>
        <v>34209634320</v>
      </c>
      <c r="DG38" s="76">
        <f>'[10]Plan de Acción-metas'!AV23</f>
        <v>15599495543.33</v>
      </c>
      <c r="DH38" s="81">
        <f>'[10]Plan de Acción-metas'!AW23</f>
        <v>15593995543.33</v>
      </c>
      <c r="DI38" s="82">
        <f t="shared" si="62"/>
        <v>0.64897394669901531</v>
      </c>
      <c r="DJ38" s="79">
        <f t="shared" si="63"/>
        <v>0.29593026615166024</v>
      </c>
      <c r="DK38" s="80">
        <f t="shared" si="64"/>
        <v>0.29582592838898625</v>
      </c>
      <c r="DL38" s="60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61"/>
      <c r="ES38" s="61"/>
      <c r="ET38" s="61"/>
      <c r="EU38" s="62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61"/>
      <c r="GB38" s="61"/>
      <c r="GC38" s="61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61"/>
      <c r="HK38" s="61"/>
      <c r="HL38" s="63"/>
      <c r="HM38" s="83" t="str">
        <f>'[1]Plan Indicativo'!BL169</f>
        <v>Secretaría de Educación</v>
      </c>
    </row>
    <row r="39" spans="1:221" ht="75" x14ac:dyDescent="0.25">
      <c r="A39" s="65">
        <f>'[1]Plan Indicativo'!A172</f>
        <v>164</v>
      </c>
      <c r="B39" s="66" t="str">
        <f>'[1]Plan Indicativo'!B172</f>
        <v>LE-1</v>
      </c>
      <c r="C39" s="67" t="str">
        <f>'[1]Plan Indicativo'!C172</f>
        <v>Territorio seguro que integra</v>
      </c>
      <c r="D39" s="67" t="str">
        <f>'[1]Plan Indicativo'!D172</f>
        <v>Educación</v>
      </c>
      <c r="E39" s="66">
        <f>'[1]Plan Indicativo'!E172</f>
        <v>22</v>
      </c>
      <c r="F39" s="68" t="str">
        <f>'[1]Plan Indicativo'!F172</f>
        <v>Disminuir la Pobreza multidimensional 10,2%</v>
      </c>
      <c r="G39" s="68" t="str">
        <f>'[1]Plan Indicativo'!G172</f>
        <v>Aumentar a 91% la tasa de cobertura neta en educación básica secundaria.</v>
      </c>
      <c r="H39" s="66" t="str">
        <f>'[1]Plan Indicativo'!H172</f>
        <v>040010009</v>
      </c>
      <c r="I39" s="68" t="str">
        <f>'[1]Plan Indicativo'!I172</f>
        <v>Tasa de cobertura neta en educación secundaria</v>
      </c>
      <c r="J39" s="66">
        <f>'[1]Plan Indicativo'!J172</f>
        <v>0.90259999999999996</v>
      </c>
      <c r="K39" s="66">
        <f>'[1]Plan Indicativo'!K172</f>
        <v>0.91</v>
      </c>
      <c r="L39" s="66" t="str">
        <f>'[1]Plan Indicativo'!L172</f>
        <v>2201</v>
      </c>
      <c r="M39" s="67" t="str">
        <f>'[1]Plan Indicativo'!M172</f>
        <v>Calidad, cobertura y fortalecimiento de la educación inicial, prescolar, básica y media (2201).</v>
      </c>
      <c r="N39" s="66" t="str">
        <f>'[1]Plan Indicativo'!N172</f>
        <v>2201062</v>
      </c>
      <c r="O39" s="68" t="str">
        <f>'[1]Plan Indicativo'!O172</f>
        <v>Mantener 118 sedes Educativas Oficiales con acciones de revisión periódicas y seguimiento constante a los tanques de almacenamiento de agua, plantas de potabilización y/o pozos sépticos..</v>
      </c>
      <c r="P39" s="66">
        <f>'[1]Plan Indicativo'!P172</f>
        <v>220106200</v>
      </c>
      <c r="Q39" s="68" t="str">
        <f>'[1]Plan Indicativo'!Q172</f>
        <v>Sedes mantenidas (220106200)</v>
      </c>
      <c r="R39" s="66" t="str">
        <f>'[1]Plan Indicativo'!AC172</f>
        <v>No Acumulativa</v>
      </c>
      <c r="S39" s="66" t="str">
        <f>'[1]Plan Indicativo'!AD172</f>
        <v>4, 10</v>
      </c>
      <c r="T39" s="43">
        <f>'[1]Plan Indicativo'!R172</f>
        <v>0</v>
      </c>
      <c r="U39" s="66" t="str">
        <f>'[1]Plan Indicativo'!S172</f>
        <v>Número</v>
      </c>
      <c r="V39" s="69">
        <f>'[1]Plan Indicativo'!T172</f>
        <v>118</v>
      </c>
      <c r="W39" s="41">
        <f>'[1]Plan Indicativo'!U172</f>
        <v>0</v>
      </c>
      <c r="X39" s="42">
        <f>'[1]Plan Indicativo'!V172</f>
        <v>0.25</v>
      </c>
      <c r="Y39" s="43">
        <f>'[1]Plan Indicativo'!W172</f>
        <v>118</v>
      </c>
      <c r="Z39" s="42">
        <f>'[1]Plan Indicativo'!X172</f>
        <v>0.25</v>
      </c>
      <c r="AA39" s="43">
        <f>'[1]Plan Indicativo'!Y172</f>
        <v>118</v>
      </c>
      <c r="AB39" s="42">
        <f>'[1]Plan Indicativo'!Z172</f>
        <v>0.25</v>
      </c>
      <c r="AC39" s="43">
        <f>'[1]Plan Indicativo'!AA172</f>
        <v>118</v>
      </c>
      <c r="AD39" s="44">
        <f>'[1]Plan Indicativo'!AB172</f>
        <v>0.25</v>
      </c>
      <c r="AE39" s="41">
        <v>0</v>
      </c>
      <c r="AF39" s="43">
        <f>'[10]Plan de Acción-metas'!O26</f>
        <v>0</v>
      </c>
      <c r="AG39" s="43"/>
      <c r="AH39" s="45"/>
      <c r="AI39" s="70" t="str">
        <f t="shared" ref="AI39:AI55" si="68">IF(W39=0," -",AE39/W39)</f>
        <v xml:space="preserve"> -</v>
      </c>
      <c r="AJ39" s="71" t="str">
        <f t="shared" si="45"/>
        <v xml:space="preserve"> -</v>
      </c>
      <c r="AK39" s="70">
        <f t="shared" si="46"/>
        <v>0</v>
      </c>
      <c r="AL39" s="71">
        <f t="shared" si="47"/>
        <v>0</v>
      </c>
      <c r="AM39" s="70">
        <f t="shared" si="48"/>
        <v>0</v>
      </c>
      <c r="AN39" s="71">
        <f t="shared" si="49"/>
        <v>0</v>
      </c>
      <c r="AO39" s="70">
        <f t="shared" si="50"/>
        <v>0</v>
      </c>
      <c r="AP39" s="71">
        <f t="shared" si="51"/>
        <v>0</v>
      </c>
      <c r="AQ39" s="72">
        <f t="shared" si="52"/>
        <v>0</v>
      </c>
      <c r="AR39" s="70">
        <f>+AVERAGE(AL39,AN39,AP39)</f>
        <v>0</v>
      </c>
      <c r="AS39" s="73">
        <f t="shared" si="54"/>
        <v>0</v>
      </c>
      <c r="AT39" s="41">
        <v>235000000</v>
      </c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>
        <v>465410014.54000002</v>
      </c>
      <c r="BG39" s="69"/>
      <c r="BH39" s="74">
        <f t="shared" si="55"/>
        <v>700410014.53999996</v>
      </c>
      <c r="BI39" s="41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69"/>
      <c r="BW39" s="75">
        <f t="shared" si="56"/>
        <v>0</v>
      </c>
      <c r="BX39" s="76">
        <v>0</v>
      </c>
      <c r="BY39" s="77">
        <v>0</v>
      </c>
      <c r="BZ39" s="78">
        <f t="shared" si="57"/>
        <v>0</v>
      </c>
      <c r="CA39" s="79" t="str">
        <f t="shared" si="58"/>
        <v>0,0%</v>
      </c>
      <c r="CB39" s="80" t="str">
        <f t="shared" si="59"/>
        <v>0,0%</v>
      </c>
      <c r="CC39" s="41">
        <f>'[10]Plan de Acción-metas'!R26</f>
        <v>0</v>
      </c>
      <c r="CD39" s="43">
        <f>'[10]Plan de Acción-metas'!S26</f>
        <v>304006239.75</v>
      </c>
      <c r="CE39" s="43">
        <f>'[10]Plan de Acción-metas'!T26</f>
        <v>0</v>
      </c>
      <c r="CF39" s="43">
        <f>'[10]Plan de Acción-metas'!U26</f>
        <v>0</v>
      </c>
      <c r="CG39" s="43">
        <f>'[10]Plan de Acción-metas'!V26</f>
        <v>0</v>
      </c>
      <c r="CH39" s="43">
        <f>'[10]Plan de Acción-metas'!W26</f>
        <v>0</v>
      </c>
      <c r="CI39" s="43">
        <f>'[10]Plan de Acción-metas'!X26</f>
        <v>0</v>
      </c>
      <c r="CJ39" s="43">
        <f>'[10]Plan de Acción-metas'!Y26</f>
        <v>0</v>
      </c>
      <c r="CK39" s="43">
        <f>'[10]Plan de Acción-metas'!Z26</f>
        <v>0</v>
      </c>
      <c r="CL39" s="43">
        <f>'[10]Plan de Acción-metas'!AA26</f>
        <v>0</v>
      </c>
      <c r="CM39" s="43">
        <f>'[10]Plan de Acción-metas'!AB26</f>
        <v>0</v>
      </c>
      <c r="CN39" s="43">
        <f>'[10]Plan de Acción-metas'!AC26</f>
        <v>0</v>
      </c>
      <c r="CO39" s="43">
        <f>'[10]Plan de Acción-metas'!AD26</f>
        <v>350000000</v>
      </c>
      <c r="CP39" s="69">
        <f>'[10]Plan de Acción-metas'!AE26</f>
        <v>0</v>
      </c>
      <c r="CQ39" s="74">
        <f t="shared" si="65"/>
        <v>654006239.75</v>
      </c>
      <c r="CR39" s="41">
        <f>'[10]Plan de Acción-metas'!AG26</f>
        <v>0</v>
      </c>
      <c r="CS39" s="43">
        <f>'[10]Plan de Acción-metas'!AH26</f>
        <v>0</v>
      </c>
      <c r="CT39" s="43">
        <f>'[10]Plan de Acción-metas'!AI26</f>
        <v>0</v>
      </c>
      <c r="CU39" s="43">
        <f>'[10]Plan de Acción-metas'!AJ26</f>
        <v>0</v>
      </c>
      <c r="CV39" s="43">
        <f>'[10]Plan de Acción-metas'!AK26</f>
        <v>0</v>
      </c>
      <c r="CW39" s="43">
        <f>'[10]Plan de Acción-metas'!AL26</f>
        <v>0</v>
      </c>
      <c r="CX39" s="43">
        <f>'[10]Plan de Acción-metas'!AM26</f>
        <v>0</v>
      </c>
      <c r="CY39" s="43">
        <f>'[10]Plan de Acción-metas'!AN26</f>
        <v>0</v>
      </c>
      <c r="CZ39" s="43">
        <f>'[10]Plan de Acción-metas'!AO26</f>
        <v>0</v>
      </c>
      <c r="DA39" s="43">
        <f>'[10]Plan de Acción-metas'!AP26</f>
        <v>0</v>
      </c>
      <c r="DB39" s="43">
        <f>'[10]Plan de Acción-metas'!AQ26</f>
        <v>0</v>
      </c>
      <c r="DC39" s="43">
        <f>'[10]Plan de Acción-metas'!AR26</f>
        <v>0</v>
      </c>
      <c r="DD39" s="43">
        <f>'[10]Plan de Acción-metas'!AS26</f>
        <v>0</v>
      </c>
      <c r="DE39" s="69">
        <f>'[10]Plan de Acción-metas'!AT26</f>
        <v>0</v>
      </c>
      <c r="DF39" s="75">
        <f t="shared" si="66"/>
        <v>0</v>
      </c>
      <c r="DG39" s="76">
        <f>'[10]Plan de Acción-metas'!AV26</f>
        <v>0</v>
      </c>
      <c r="DH39" s="81">
        <f>'[10]Plan de Acción-metas'!AW26</f>
        <v>0</v>
      </c>
      <c r="DI39" s="82">
        <f t="shared" si="62"/>
        <v>0</v>
      </c>
      <c r="DJ39" s="79" t="str">
        <f t="shared" si="63"/>
        <v>0,0%</v>
      </c>
      <c r="DK39" s="80" t="str">
        <f t="shared" si="64"/>
        <v>0,0%</v>
      </c>
      <c r="DL39" s="60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61"/>
      <c r="ES39" s="61"/>
      <c r="ET39" s="61"/>
      <c r="EU39" s="62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61"/>
      <c r="GB39" s="61"/>
      <c r="GC39" s="61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61"/>
      <c r="HK39" s="61"/>
      <c r="HL39" s="63"/>
      <c r="HM39" s="83" t="str">
        <f>'[1]Plan Indicativo'!BL172</f>
        <v>Secretaría de Educación</v>
      </c>
    </row>
    <row r="40" spans="1:221" ht="75" x14ac:dyDescent="0.25">
      <c r="A40" s="65">
        <f>'[1]Plan Indicativo'!A177</f>
        <v>169</v>
      </c>
      <c r="B40" s="66" t="str">
        <f>'[1]Plan Indicativo'!B177</f>
        <v>LE-1</v>
      </c>
      <c r="C40" s="67" t="str">
        <f>'[1]Plan Indicativo'!C177</f>
        <v>Territorio seguro que integra</v>
      </c>
      <c r="D40" s="67" t="str">
        <f>'[1]Plan Indicativo'!D177</f>
        <v>Educación</v>
      </c>
      <c r="E40" s="66">
        <f>'[1]Plan Indicativo'!E177</f>
        <v>22</v>
      </c>
      <c r="F40" s="68" t="str">
        <f>'[1]Plan Indicativo'!F177</f>
        <v>Disminuir la Pobreza multidimensional 10,2%</v>
      </c>
      <c r="G40" s="68" t="str">
        <f>'[1]Plan Indicativo'!G177</f>
        <v>Aumentar a 91% la tasa de cobertura neta en educación básica secundaria.</v>
      </c>
      <c r="H40" s="66" t="str">
        <f>'[1]Plan Indicativo'!H177</f>
        <v>040010009</v>
      </c>
      <c r="I40" s="68" t="str">
        <f>'[1]Plan Indicativo'!I177</f>
        <v>Tasa de cobertura neta en educación secundaria</v>
      </c>
      <c r="J40" s="66">
        <f>'[1]Plan Indicativo'!J177</f>
        <v>0.90259999999999996</v>
      </c>
      <c r="K40" s="66">
        <f>'[1]Plan Indicativo'!K177</f>
        <v>0.91</v>
      </c>
      <c r="L40" s="66" t="str">
        <f>'[1]Plan Indicativo'!L177</f>
        <v>2201</v>
      </c>
      <c r="M40" s="67" t="str">
        <f>'[1]Plan Indicativo'!M177</f>
        <v>Calidad, cobertura y fortalecimiento de la educación inicial, prescolar, básica y media (2201).</v>
      </c>
      <c r="N40" s="66" t="str">
        <f>'[1]Plan Indicativo'!N177</f>
        <v>2201071</v>
      </c>
      <c r="O40" s="68" t="str">
        <f>'[1]Plan Indicativo'!O177</f>
        <v>Mantener 45 Instituciones educativas oficiales en operación con planta de personal directivo docente, docente y administrativo, aseo, arrendamiento, vigilancia y/o servicios públicos.</v>
      </c>
      <c r="P40" s="66">
        <f>'[1]Plan Indicativo'!P177</f>
        <v>220107100</v>
      </c>
      <c r="Q40" s="68" t="str">
        <f>'[1]Plan Indicativo'!Q177</f>
        <v>Establecimientos educativos en operación (220107100)</v>
      </c>
      <c r="R40" s="66" t="str">
        <f>'[1]Plan Indicativo'!AC177</f>
        <v>No Acumulativa</v>
      </c>
      <c r="S40" s="66" t="str">
        <f>'[1]Plan Indicativo'!AD177</f>
        <v>4, 10</v>
      </c>
      <c r="T40" s="43">
        <f>'[1]Plan Indicativo'!R177</f>
        <v>45</v>
      </c>
      <c r="U40" s="66" t="str">
        <f>'[1]Plan Indicativo'!S177</f>
        <v>Número</v>
      </c>
      <c r="V40" s="69">
        <f>'[1]Plan Indicativo'!T177</f>
        <v>45</v>
      </c>
      <c r="W40" s="41">
        <f>'[1]Plan Indicativo'!U177</f>
        <v>45</v>
      </c>
      <c r="X40" s="42">
        <f>'[1]Plan Indicativo'!V177</f>
        <v>0.25</v>
      </c>
      <c r="Y40" s="43">
        <f>'[1]Plan Indicativo'!W177</f>
        <v>45</v>
      </c>
      <c r="Z40" s="42">
        <f>'[1]Plan Indicativo'!X177</f>
        <v>0.25</v>
      </c>
      <c r="AA40" s="43">
        <f>'[1]Plan Indicativo'!Y177</f>
        <v>45</v>
      </c>
      <c r="AB40" s="42">
        <f>'[1]Plan Indicativo'!Z177</f>
        <v>0.25</v>
      </c>
      <c r="AC40" s="43">
        <f>'[1]Plan Indicativo'!AA177</f>
        <v>45</v>
      </c>
      <c r="AD40" s="44">
        <f>'[1]Plan Indicativo'!AB177</f>
        <v>0.25</v>
      </c>
      <c r="AE40" s="41">
        <v>45</v>
      </c>
      <c r="AF40" s="43">
        <f>'[10]Plan de Acción-metas'!O31</f>
        <v>46</v>
      </c>
      <c r="AG40" s="43"/>
      <c r="AH40" s="45"/>
      <c r="AI40" s="70">
        <f t="shared" si="68"/>
        <v>1</v>
      </c>
      <c r="AJ40" s="71">
        <f t="shared" si="45"/>
        <v>1</v>
      </c>
      <c r="AK40" s="70">
        <f t="shared" si="46"/>
        <v>1.0222222222222221</v>
      </c>
      <c r="AL40" s="71">
        <f t="shared" si="47"/>
        <v>1</v>
      </c>
      <c r="AM40" s="70">
        <f t="shared" si="48"/>
        <v>0</v>
      </c>
      <c r="AN40" s="71">
        <f t="shared" si="49"/>
        <v>0</v>
      </c>
      <c r="AO40" s="70">
        <f t="shared" si="50"/>
        <v>0</v>
      </c>
      <c r="AP40" s="71">
        <f t="shared" si="51"/>
        <v>0</v>
      </c>
      <c r="AQ40" s="72">
        <f t="shared" si="52"/>
        <v>0.5</v>
      </c>
      <c r="AR40" s="70">
        <f>+AVERAGE(AJ40,AL40,AN40,AP40)</f>
        <v>0.5</v>
      </c>
      <c r="AS40" s="73">
        <f t="shared" si="54"/>
        <v>0.5</v>
      </c>
      <c r="AT40" s="41">
        <v>25165907607.84</v>
      </c>
      <c r="AU40" s="43">
        <v>336499993450.82001</v>
      </c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69"/>
      <c r="BH40" s="74">
        <f t="shared" si="55"/>
        <v>361665901058.66003</v>
      </c>
      <c r="BI40" s="41">
        <v>24276364529.5</v>
      </c>
      <c r="BJ40" s="43">
        <v>334362235510</v>
      </c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69"/>
      <c r="BW40" s="75">
        <f t="shared" si="56"/>
        <v>358638600039.5</v>
      </c>
      <c r="BX40" s="76">
        <v>355804104367.84998</v>
      </c>
      <c r="BY40" s="77">
        <v>342305982735.84998</v>
      </c>
      <c r="BZ40" s="78">
        <f t="shared" si="57"/>
        <v>0.99162956471622399</v>
      </c>
      <c r="CA40" s="79">
        <f t="shared" si="58"/>
        <v>0.98379223290431428</v>
      </c>
      <c r="CB40" s="80">
        <f t="shared" si="59"/>
        <v>0.94647015860179196</v>
      </c>
      <c r="CC40" s="41">
        <f>'[10]Plan de Acción-metas'!R31</f>
        <v>28820612245.200001</v>
      </c>
      <c r="CD40" s="43">
        <f>'[10]Plan de Acción-metas'!S31</f>
        <v>311673814365.47998</v>
      </c>
      <c r="CE40" s="43">
        <f>'[10]Plan de Acción-metas'!T31</f>
        <v>0</v>
      </c>
      <c r="CF40" s="43">
        <f>'[10]Plan de Acción-metas'!U31</f>
        <v>0</v>
      </c>
      <c r="CG40" s="43">
        <f>'[10]Plan de Acción-metas'!V31</f>
        <v>0</v>
      </c>
      <c r="CH40" s="43">
        <f>'[10]Plan de Acción-metas'!W31</f>
        <v>0</v>
      </c>
      <c r="CI40" s="43">
        <f>'[10]Plan de Acción-metas'!X31</f>
        <v>0</v>
      </c>
      <c r="CJ40" s="43">
        <f>'[10]Plan de Acción-metas'!Y31</f>
        <v>0</v>
      </c>
      <c r="CK40" s="43">
        <f>'[10]Plan de Acción-metas'!Z31</f>
        <v>0</v>
      </c>
      <c r="CL40" s="43">
        <f>'[10]Plan de Acción-metas'!AA31</f>
        <v>0</v>
      </c>
      <c r="CM40" s="43">
        <f>'[10]Plan de Acción-metas'!AB31</f>
        <v>0</v>
      </c>
      <c r="CN40" s="43">
        <f>'[10]Plan de Acción-metas'!AC31</f>
        <v>0</v>
      </c>
      <c r="CO40" s="43">
        <f>'[10]Plan de Acción-metas'!AD31</f>
        <v>0</v>
      </c>
      <c r="CP40" s="69">
        <f>'[10]Plan de Acción-metas'!AE31</f>
        <v>16819132188.219999</v>
      </c>
      <c r="CQ40" s="74">
        <f t="shared" si="65"/>
        <v>340494426610.67999</v>
      </c>
      <c r="CR40" s="41">
        <f>'[10]Plan de Acción-metas'!AG31</f>
        <v>15683176821.360001</v>
      </c>
      <c r="CS40" s="43">
        <f>'[10]Plan de Acción-metas'!AH31</f>
        <v>118452315344</v>
      </c>
      <c r="CT40" s="43">
        <f>'[10]Plan de Acción-metas'!AI31</f>
        <v>0</v>
      </c>
      <c r="CU40" s="43">
        <f>'[10]Plan de Acción-metas'!AJ31</f>
        <v>0</v>
      </c>
      <c r="CV40" s="43">
        <f>'[10]Plan de Acción-metas'!AK31</f>
        <v>0</v>
      </c>
      <c r="CW40" s="43">
        <f>'[10]Plan de Acción-metas'!AL31</f>
        <v>0</v>
      </c>
      <c r="CX40" s="43">
        <f>'[10]Plan de Acción-metas'!AM31</f>
        <v>0</v>
      </c>
      <c r="CY40" s="43">
        <f>'[10]Plan de Acción-metas'!AN31</f>
        <v>0</v>
      </c>
      <c r="CZ40" s="43">
        <f>'[10]Plan de Acción-metas'!AO31</f>
        <v>0</v>
      </c>
      <c r="DA40" s="43">
        <f>'[10]Plan de Acción-metas'!AP31</f>
        <v>0</v>
      </c>
      <c r="DB40" s="43">
        <f>'[10]Plan de Acción-metas'!AQ31</f>
        <v>0</v>
      </c>
      <c r="DC40" s="43">
        <f>'[10]Plan de Acción-metas'!AR31</f>
        <v>0</v>
      </c>
      <c r="DD40" s="43">
        <f>'[10]Plan de Acción-metas'!AS31</f>
        <v>0</v>
      </c>
      <c r="DE40" s="69">
        <f>'[10]Plan de Acción-metas'!AT31</f>
        <v>4019858450.3499999</v>
      </c>
      <c r="DF40" s="75">
        <f t="shared" si="66"/>
        <v>134135492165.36</v>
      </c>
      <c r="DG40" s="76">
        <f>'[10]Plan de Acción-metas'!AV31</f>
        <v>120610097613.96001</v>
      </c>
      <c r="DH40" s="81">
        <f>'[10]Plan de Acción-metas'!AW31</f>
        <v>120558556914.96001</v>
      </c>
      <c r="DI40" s="82">
        <f t="shared" si="62"/>
        <v>0.3939432827155494</v>
      </c>
      <c r="DJ40" s="79">
        <f t="shared" si="63"/>
        <v>0.35422047524984934</v>
      </c>
      <c r="DK40" s="80">
        <f t="shared" si="64"/>
        <v>0.3540691050805545</v>
      </c>
      <c r="DL40" s="60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61"/>
      <c r="ES40" s="61"/>
      <c r="ET40" s="61"/>
      <c r="EU40" s="62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61"/>
      <c r="GB40" s="61"/>
      <c r="GC40" s="61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61"/>
      <c r="HK40" s="61"/>
      <c r="HL40" s="63"/>
      <c r="HM40" s="83" t="str">
        <f>'[1]Plan Indicativo'!BL177</f>
        <v>Secretaría de Educación</v>
      </c>
    </row>
    <row r="41" spans="1:221" ht="75" x14ac:dyDescent="0.25">
      <c r="A41" s="65">
        <f>'[1]Plan Indicativo'!A181</f>
        <v>173</v>
      </c>
      <c r="B41" s="66" t="str">
        <f>'[1]Plan Indicativo'!B181</f>
        <v>LE-1</v>
      </c>
      <c r="C41" s="67" t="str">
        <f>'[1]Plan Indicativo'!C181</f>
        <v>Territorio seguro que integra</v>
      </c>
      <c r="D41" s="67" t="str">
        <f>'[1]Plan Indicativo'!D181</f>
        <v>Educación</v>
      </c>
      <c r="E41" s="66">
        <f>'[1]Plan Indicativo'!E181</f>
        <v>22</v>
      </c>
      <c r="F41" s="68" t="str">
        <f>'[1]Plan Indicativo'!F181</f>
        <v>Disminuir la Pobreza multidimensional 10,2%</v>
      </c>
      <c r="G41" s="68" t="str">
        <f>'[1]Plan Indicativo'!G181</f>
        <v>Aumentar a 91% la tasa de cobertura neta en educación básica secundaria.</v>
      </c>
      <c r="H41" s="66" t="str">
        <f>'[1]Plan Indicativo'!H181</f>
        <v>040010009</v>
      </c>
      <c r="I41" s="68" t="str">
        <f>'[1]Plan Indicativo'!I181</f>
        <v>Tasa de cobertura neta en educación secundaria</v>
      </c>
      <c r="J41" s="66">
        <f>'[1]Plan Indicativo'!J181</f>
        <v>0.90259999999999996</v>
      </c>
      <c r="K41" s="66">
        <f>'[1]Plan Indicativo'!K181</f>
        <v>0.91</v>
      </c>
      <c r="L41" s="66" t="str">
        <f>'[1]Plan Indicativo'!L181</f>
        <v>2201</v>
      </c>
      <c r="M41" s="67" t="str">
        <f>'[1]Plan Indicativo'!M181</f>
        <v>Calidad, cobertura y fortalecimiento de la educación inicial, prescolar, básica y media (2201).</v>
      </c>
      <c r="N41" s="66" t="str">
        <f>'[1]Plan Indicativo'!N181</f>
        <v>2201050</v>
      </c>
      <c r="O41" s="68" t="str">
        <f>'[1]Plan Indicativo'!O181</f>
        <v>Beneficiar 72.000 estudiantes de instituciones educativas oficiales con acceso a contenidos web en el establecimiento educativo mediante servicio de conectividad.</v>
      </c>
      <c r="P41" s="66">
        <f>'[1]Plan Indicativo'!P181</f>
        <v>220105000</v>
      </c>
      <c r="Q41" s="68" t="str">
        <f>'[1]Plan Indicativo'!Q181</f>
        <v>Estudiantes con acceso a contenidos web en el establecimiento educativo (220105000)</v>
      </c>
      <c r="R41" s="66" t="str">
        <f>'[1]Plan Indicativo'!AC181</f>
        <v>No Acumulativa</v>
      </c>
      <c r="S41" s="66" t="str">
        <f>'[1]Plan Indicativo'!AD181</f>
        <v>4, 10</v>
      </c>
      <c r="T41" s="43">
        <f>'[1]Plan Indicativo'!R181</f>
        <v>945</v>
      </c>
      <c r="U41" s="66" t="str">
        <f>'[1]Plan Indicativo'!S181</f>
        <v>Número</v>
      </c>
      <c r="V41" s="69">
        <f>'[1]Plan Indicativo'!T181</f>
        <v>72000</v>
      </c>
      <c r="W41" s="41">
        <f>'[1]Plan Indicativo'!U181</f>
        <v>72000</v>
      </c>
      <c r="X41" s="42">
        <f>'[1]Plan Indicativo'!V181</f>
        <v>0.25</v>
      </c>
      <c r="Y41" s="43">
        <f>'[1]Plan Indicativo'!W181</f>
        <v>72000</v>
      </c>
      <c r="Z41" s="42">
        <f>'[1]Plan Indicativo'!X181</f>
        <v>0.25</v>
      </c>
      <c r="AA41" s="43">
        <f>'[1]Plan Indicativo'!Y181</f>
        <v>72000</v>
      </c>
      <c r="AB41" s="42">
        <f>'[1]Plan Indicativo'!Z181</f>
        <v>0.25</v>
      </c>
      <c r="AC41" s="43">
        <f>'[1]Plan Indicativo'!AA181</f>
        <v>72000</v>
      </c>
      <c r="AD41" s="44">
        <f>'[1]Plan Indicativo'!AB181</f>
        <v>0.25</v>
      </c>
      <c r="AE41" s="41">
        <v>69161</v>
      </c>
      <c r="AF41" s="43">
        <f>'[10]Plan de Acción-metas'!O35</f>
        <v>70272</v>
      </c>
      <c r="AG41" s="43"/>
      <c r="AH41" s="45"/>
      <c r="AI41" s="70">
        <f t="shared" si="68"/>
        <v>0.96056944444444448</v>
      </c>
      <c r="AJ41" s="71">
        <f t="shared" si="45"/>
        <v>0.96056944444444448</v>
      </c>
      <c r="AK41" s="70">
        <f t="shared" si="46"/>
        <v>0.97599999999999998</v>
      </c>
      <c r="AL41" s="71">
        <f t="shared" si="47"/>
        <v>0.97599999999999998</v>
      </c>
      <c r="AM41" s="70">
        <f t="shared" si="48"/>
        <v>0</v>
      </c>
      <c r="AN41" s="71">
        <f t="shared" si="49"/>
        <v>0</v>
      </c>
      <c r="AO41" s="70">
        <f t="shared" si="50"/>
        <v>0</v>
      </c>
      <c r="AP41" s="71">
        <f t="shared" si="51"/>
        <v>0</v>
      </c>
      <c r="AQ41" s="72">
        <f t="shared" si="52"/>
        <v>0.48414236111111109</v>
      </c>
      <c r="AR41" s="70">
        <f>+AVERAGE(AJ41,AL41,AN41,AP41)</f>
        <v>0.48414236111111109</v>
      </c>
      <c r="AS41" s="73">
        <f t="shared" si="54"/>
        <v>0.48414236111111109</v>
      </c>
      <c r="AT41" s="41">
        <v>2408969271.1999998</v>
      </c>
      <c r="AU41" s="43">
        <v>907070044</v>
      </c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69"/>
      <c r="BH41" s="74">
        <f t="shared" si="55"/>
        <v>3316039315.1999998</v>
      </c>
      <c r="BI41" s="41">
        <v>1767657137</v>
      </c>
      <c r="BJ41" s="43">
        <v>907070044</v>
      </c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69"/>
      <c r="BW41" s="75">
        <f t="shared" si="56"/>
        <v>2674727181</v>
      </c>
      <c r="BX41" s="76">
        <v>2674727181</v>
      </c>
      <c r="BY41" s="77">
        <v>2674727181</v>
      </c>
      <c r="BZ41" s="78">
        <f t="shared" si="57"/>
        <v>0.80660297624929689</v>
      </c>
      <c r="CA41" s="79">
        <f t="shared" si="58"/>
        <v>0.80660297624929689</v>
      </c>
      <c r="CB41" s="80">
        <f t="shared" si="59"/>
        <v>0.80660297624929689</v>
      </c>
      <c r="CC41" s="41">
        <f>'[10]Plan de Acción-metas'!R35</f>
        <v>4758911983</v>
      </c>
      <c r="CD41" s="43">
        <f>'[10]Plan de Acción-metas'!S35</f>
        <v>880538463</v>
      </c>
      <c r="CE41" s="43">
        <f>'[10]Plan de Acción-metas'!T35</f>
        <v>0</v>
      </c>
      <c r="CF41" s="43">
        <f>'[10]Plan de Acción-metas'!U35</f>
        <v>0</v>
      </c>
      <c r="CG41" s="43">
        <f>'[10]Plan de Acción-metas'!V35</f>
        <v>0</v>
      </c>
      <c r="CH41" s="43">
        <f>'[10]Plan de Acción-metas'!W35</f>
        <v>0</v>
      </c>
      <c r="CI41" s="43">
        <f>'[10]Plan de Acción-metas'!X35</f>
        <v>0</v>
      </c>
      <c r="CJ41" s="43">
        <f>'[10]Plan de Acción-metas'!Y35</f>
        <v>0</v>
      </c>
      <c r="CK41" s="43">
        <f>'[10]Plan de Acción-metas'!Z35</f>
        <v>0</v>
      </c>
      <c r="CL41" s="43">
        <f>'[10]Plan de Acción-metas'!AA35</f>
        <v>0</v>
      </c>
      <c r="CM41" s="43">
        <f>'[10]Plan de Acción-metas'!AB35</f>
        <v>0</v>
      </c>
      <c r="CN41" s="43">
        <f>'[10]Plan de Acción-metas'!AC35</f>
        <v>0</v>
      </c>
      <c r="CO41" s="43">
        <f>'[10]Plan de Acción-metas'!AD35</f>
        <v>0</v>
      </c>
      <c r="CP41" s="69">
        <f>'[10]Plan de Acción-metas'!AE35</f>
        <v>0</v>
      </c>
      <c r="CQ41" s="74">
        <f t="shared" si="65"/>
        <v>5639450446</v>
      </c>
      <c r="CR41" s="41">
        <f>'[10]Plan de Acción-metas'!AG35</f>
        <v>4321058142.3100004</v>
      </c>
      <c r="CS41" s="43">
        <f>'[10]Plan de Acción-metas'!AH35</f>
        <v>880538463</v>
      </c>
      <c r="CT41" s="43">
        <f>'[10]Plan de Acción-metas'!AI35</f>
        <v>0</v>
      </c>
      <c r="CU41" s="43">
        <f>'[10]Plan de Acción-metas'!AJ35</f>
        <v>0</v>
      </c>
      <c r="CV41" s="43">
        <f>'[10]Plan de Acción-metas'!AK35</f>
        <v>0</v>
      </c>
      <c r="CW41" s="43">
        <f>'[10]Plan de Acción-metas'!AL35</f>
        <v>0</v>
      </c>
      <c r="CX41" s="43">
        <f>'[10]Plan de Acción-metas'!AM35</f>
        <v>0</v>
      </c>
      <c r="CY41" s="43">
        <f>'[10]Plan de Acción-metas'!AN35</f>
        <v>0</v>
      </c>
      <c r="CZ41" s="43">
        <f>'[10]Plan de Acción-metas'!AO35</f>
        <v>0</v>
      </c>
      <c r="DA41" s="43">
        <f>'[10]Plan de Acción-metas'!AP35</f>
        <v>0</v>
      </c>
      <c r="DB41" s="43">
        <f>'[10]Plan de Acción-metas'!AQ35</f>
        <v>0</v>
      </c>
      <c r="DC41" s="43">
        <f>'[10]Plan de Acción-metas'!AR35</f>
        <v>0</v>
      </c>
      <c r="DD41" s="43">
        <f>'[10]Plan de Acción-metas'!AS35</f>
        <v>0</v>
      </c>
      <c r="DE41" s="69">
        <f>'[10]Plan de Acción-metas'!AT35</f>
        <v>0</v>
      </c>
      <c r="DF41" s="75">
        <f t="shared" si="66"/>
        <v>5201596605.3100004</v>
      </c>
      <c r="DG41" s="76">
        <f>'[10]Plan de Acción-metas'!AV35</f>
        <v>1231044290</v>
      </c>
      <c r="DH41" s="81">
        <f>'[10]Plan de Acción-metas'!AW35</f>
        <v>1231044290</v>
      </c>
      <c r="DI41" s="82">
        <f t="shared" si="62"/>
        <v>0.92235877504685504</v>
      </c>
      <c r="DJ41" s="79">
        <f t="shared" si="63"/>
        <v>0.2182915342173396</v>
      </c>
      <c r="DK41" s="80">
        <f t="shared" si="64"/>
        <v>0.2182915342173396</v>
      </c>
      <c r="DL41" s="60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61"/>
      <c r="ES41" s="61"/>
      <c r="ET41" s="61"/>
      <c r="EU41" s="62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61"/>
      <c r="GB41" s="61"/>
      <c r="GC41" s="61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61"/>
      <c r="HK41" s="61"/>
      <c r="HL41" s="63"/>
      <c r="HM41" s="83" t="str">
        <f>'[1]Plan Indicativo'!BL181</f>
        <v>Secretaría de Educación</v>
      </c>
    </row>
    <row r="42" spans="1:221" ht="60" x14ac:dyDescent="0.25">
      <c r="A42" s="65">
        <f>'[1]Plan Indicativo'!A199</f>
        <v>191</v>
      </c>
      <c r="B42" s="66" t="str">
        <f>'[1]Plan Indicativo'!B199</f>
        <v>LE-1</v>
      </c>
      <c r="C42" s="67" t="str">
        <f>'[1]Plan Indicativo'!C199</f>
        <v>Territorio seguro que integra</v>
      </c>
      <c r="D42" s="67" t="str">
        <f>'[1]Plan Indicativo'!D199</f>
        <v>Salud y protección social</v>
      </c>
      <c r="E42" s="66">
        <f>'[1]Plan Indicativo'!E199</f>
        <v>19</v>
      </c>
      <c r="F42" s="68" t="str">
        <f>'[1]Plan Indicativo'!F199</f>
        <v>Disminuir la Pobreza multidimensional 10,2%</v>
      </c>
      <c r="G42" s="68" t="str">
        <f>'[1]Plan Indicativo'!G199</f>
        <v>Disminuir a 3,7 la Tasa de mortalidad (x cada 1.000 habitantes)</v>
      </c>
      <c r="H42" s="66" t="str">
        <f>'[1]Plan Indicativo'!H199</f>
        <v>050020001</v>
      </c>
      <c r="I42" s="68" t="str">
        <f>'[1]Plan Indicativo'!I199</f>
        <v>Tasa de mortalidad (x cada 1.000 habitantes)</v>
      </c>
      <c r="J42" s="66">
        <f>'[1]Plan Indicativo'!J199</f>
        <v>4.0999999999999996</v>
      </c>
      <c r="K42" s="66">
        <f>'[1]Plan Indicativo'!K199</f>
        <v>3.7</v>
      </c>
      <c r="L42" s="66" t="str">
        <f>'[1]Plan Indicativo'!L199</f>
        <v>1905</v>
      </c>
      <c r="M42" s="67" t="str">
        <f>'[1]Plan Indicativo'!M199</f>
        <v>Salud pública (1905)</v>
      </c>
      <c r="N42" s="66" t="str">
        <f>'[1]Plan Indicativo'!N199</f>
        <v>1905024</v>
      </c>
      <c r="O42" s="68" t="str">
        <f>'[1]Plan Indicativo'!O199</f>
        <v xml:space="preserve">Implementar 4 campañas de gestión del riesgo para abordar situaciones de salud relacionadas con condiciones ambientales </v>
      </c>
      <c r="P42" s="66">
        <f>'[1]Plan Indicativo'!P199</f>
        <v>190502400</v>
      </c>
      <c r="Q42" s="68" t="str">
        <f>'[1]Plan Indicativo'!Q199</f>
        <v>Campañas de gestión del riesgo para abordar situaciones de salud relacionadas con condiciones ambientales implementadas (190502400)</v>
      </c>
      <c r="R42" s="66" t="str">
        <f>'[1]Plan Indicativo'!AC199</f>
        <v>Acumulativa</v>
      </c>
      <c r="S42" s="66">
        <f>'[1]Plan Indicativo'!AD199</f>
        <v>3</v>
      </c>
      <c r="T42" s="43">
        <f>'[1]Plan Indicativo'!R199</f>
        <v>1</v>
      </c>
      <c r="U42" s="66" t="str">
        <f>'[1]Plan Indicativo'!S199</f>
        <v>Número</v>
      </c>
      <c r="V42" s="69">
        <f>'[1]Plan Indicativo'!T199</f>
        <v>4</v>
      </c>
      <c r="W42" s="41">
        <f>'[1]Plan Indicativo'!U199</f>
        <v>1</v>
      </c>
      <c r="X42" s="42">
        <f>'[1]Plan Indicativo'!V199</f>
        <v>0.25</v>
      </c>
      <c r="Y42" s="43">
        <f>'[1]Plan Indicativo'!W199</f>
        <v>1</v>
      </c>
      <c r="Z42" s="42">
        <f>'[1]Plan Indicativo'!X199</f>
        <v>0.25</v>
      </c>
      <c r="AA42" s="43">
        <f>'[1]Plan Indicativo'!Y199</f>
        <v>1</v>
      </c>
      <c r="AB42" s="42">
        <f>'[1]Plan Indicativo'!Z199</f>
        <v>0.25</v>
      </c>
      <c r="AC42" s="43">
        <f>'[1]Plan Indicativo'!AA199</f>
        <v>1</v>
      </c>
      <c r="AD42" s="44">
        <f>'[1]Plan Indicativo'!AB199</f>
        <v>0.25</v>
      </c>
      <c r="AE42" s="41">
        <v>1</v>
      </c>
      <c r="AF42" s="87">
        <f>'[5]Plan de Acción-metas'!O40</f>
        <v>0.45</v>
      </c>
      <c r="AG42" s="43"/>
      <c r="AH42" s="45"/>
      <c r="AI42" s="70">
        <f t="shared" si="68"/>
        <v>1</v>
      </c>
      <c r="AJ42" s="71">
        <f t="shared" si="45"/>
        <v>1</v>
      </c>
      <c r="AK42" s="70">
        <f t="shared" si="46"/>
        <v>0.45</v>
      </c>
      <c r="AL42" s="71">
        <f t="shared" si="47"/>
        <v>0.45</v>
      </c>
      <c r="AM42" s="70">
        <f t="shared" si="48"/>
        <v>0</v>
      </c>
      <c r="AN42" s="71">
        <f t="shared" si="49"/>
        <v>0</v>
      </c>
      <c r="AO42" s="70">
        <f t="shared" si="50"/>
        <v>0</v>
      </c>
      <c r="AP42" s="71">
        <f t="shared" si="51"/>
        <v>0</v>
      </c>
      <c r="AQ42" s="72">
        <f t="shared" si="52"/>
        <v>0.36249999999999999</v>
      </c>
      <c r="AR42" s="70">
        <f t="shared" ref="AR42" si="69">+SUM(AE42:AH42)/V42</f>
        <v>0.36249999999999999</v>
      </c>
      <c r="AS42" s="73">
        <f t="shared" si="54"/>
        <v>0.36249999999999999</v>
      </c>
      <c r="AT42" s="41">
        <v>511214137</v>
      </c>
      <c r="AU42" s="43"/>
      <c r="AV42" s="43">
        <v>300000000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69"/>
      <c r="BH42" s="74">
        <f t="shared" si="55"/>
        <v>811214137</v>
      </c>
      <c r="BI42" s="41">
        <v>246833333.33000001</v>
      </c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69"/>
      <c r="BW42" s="75">
        <f t="shared" si="56"/>
        <v>246833333.33000001</v>
      </c>
      <c r="BX42" s="76">
        <v>246833333.33000001</v>
      </c>
      <c r="BY42" s="77">
        <v>244806666.66999999</v>
      </c>
      <c r="BZ42" s="78">
        <f t="shared" si="57"/>
        <v>0.30427641984005516</v>
      </c>
      <c r="CA42" s="79">
        <f t="shared" si="58"/>
        <v>0.30427641984005516</v>
      </c>
      <c r="CB42" s="80">
        <f t="shared" si="59"/>
        <v>0.3017781070425305</v>
      </c>
      <c r="CC42" s="41">
        <f>'[5]Plan de Acción-metas'!R40</f>
        <v>684294000</v>
      </c>
      <c r="CD42" s="43">
        <f>'[5]Plan de Acción-metas'!S40</f>
        <v>0</v>
      </c>
      <c r="CE42" s="43">
        <f>'[5]Plan de Acción-metas'!T40</f>
        <v>300000000</v>
      </c>
      <c r="CF42" s="43">
        <f>'[5]Plan de Acción-metas'!U40</f>
        <v>0</v>
      </c>
      <c r="CG42" s="43">
        <f>'[5]Plan de Acción-metas'!V40</f>
        <v>0</v>
      </c>
      <c r="CH42" s="43">
        <f>'[5]Plan de Acción-metas'!W40</f>
        <v>0</v>
      </c>
      <c r="CI42" s="43">
        <f>'[5]Plan de Acción-metas'!X40</f>
        <v>0</v>
      </c>
      <c r="CJ42" s="43">
        <f>'[5]Plan de Acción-metas'!Y40</f>
        <v>0</v>
      </c>
      <c r="CK42" s="43">
        <f>'[5]Plan de Acción-metas'!Z40</f>
        <v>0</v>
      </c>
      <c r="CL42" s="43">
        <f>'[5]Plan de Acción-metas'!AA40</f>
        <v>0</v>
      </c>
      <c r="CM42" s="43">
        <f>'[5]Plan de Acción-metas'!AB40</f>
        <v>0</v>
      </c>
      <c r="CN42" s="43">
        <f>'[5]Plan de Acción-metas'!AC40</f>
        <v>0</v>
      </c>
      <c r="CO42" s="43">
        <f>'[5]Plan de Acción-metas'!AD40</f>
        <v>0</v>
      </c>
      <c r="CP42" s="69">
        <f>'[5]Plan de Acción-metas'!AE40</f>
        <v>0</v>
      </c>
      <c r="CQ42" s="74">
        <f t="shared" si="60"/>
        <v>984294000</v>
      </c>
      <c r="CR42" s="41">
        <f>'[5]Plan de Acción-metas'!AG40</f>
        <v>319000000</v>
      </c>
      <c r="CS42" s="43">
        <f>'[5]Plan de Acción-metas'!AH40</f>
        <v>0</v>
      </c>
      <c r="CT42" s="43">
        <f>'[5]Plan de Acción-metas'!AI40</f>
        <v>0</v>
      </c>
      <c r="CU42" s="43">
        <f>'[5]Plan de Acción-metas'!AJ40</f>
        <v>0</v>
      </c>
      <c r="CV42" s="43">
        <f>'[5]Plan de Acción-metas'!AK40</f>
        <v>0</v>
      </c>
      <c r="CW42" s="43">
        <f>'[5]Plan de Acción-metas'!AL40</f>
        <v>0</v>
      </c>
      <c r="CX42" s="43">
        <f>'[5]Plan de Acción-metas'!AM40</f>
        <v>0</v>
      </c>
      <c r="CY42" s="43">
        <f>'[5]Plan de Acción-metas'!AN40</f>
        <v>0</v>
      </c>
      <c r="CZ42" s="43">
        <f>'[5]Plan de Acción-metas'!AO40</f>
        <v>0</v>
      </c>
      <c r="DA42" s="43">
        <f>'[5]Plan de Acción-metas'!AP40</f>
        <v>0</v>
      </c>
      <c r="DB42" s="43">
        <f>'[5]Plan de Acción-metas'!AQ40</f>
        <v>0</v>
      </c>
      <c r="DC42" s="43">
        <f>'[5]Plan de Acción-metas'!AR40</f>
        <v>0</v>
      </c>
      <c r="DD42" s="43">
        <f>'[5]Plan de Acción-metas'!AS40</f>
        <v>0</v>
      </c>
      <c r="DE42" s="69">
        <f>'[5]Plan de Acción-metas'!AT40</f>
        <v>0</v>
      </c>
      <c r="DF42" s="75">
        <f t="shared" si="61"/>
        <v>319000000</v>
      </c>
      <c r="DG42" s="76">
        <f>'[5]Plan de Acción-metas'!AV40</f>
        <v>115120000.01000001</v>
      </c>
      <c r="DH42" s="81">
        <f>'[5]Plan de Acción-metas'!AW40</f>
        <v>115120000.01000001</v>
      </c>
      <c r="DI42" s="82">
        <f t="shared" si="62"/>
        <v>0.32409016005380509</v>
      </c>
      <c r="DJ42" s="79">
        <f t="shared" si="63"/>
        <v>0.11695692548161424</v>
      </c>
      <c r="DK42" s="80">
        <f t="shared" si="64"/>
        <v>0.11695692548161424</v>
      </c>
      <c r="DL42" s="60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61"/>
      <c r="ES42" s="61"/>
      <c r="ET42" s="61"/>
      <c r="EU42" s="62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61"/>
      <c r="GB42" s="61"/>
      <c r="GC42" s="61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61"/>
      <c r="HK42" s="61"/>
      <c r="HL42" s="63"/>
      <c r="HM42" s="83" t="str">
        <f>'[1]Plan Indicativo'!BL199</f>
        <v>Secretaría de Salud y Ambiente</v>
      </c>
    </row>
    <row r="43" spans="1:221" ht="90" x14ac:dyDescent="0.25">
      <c r="A43" s="65">
        <f>'[1]Plan Indicativo'!A212</f>
        <v>204</v>
      </c>
      <c r="B43" s="66" t="str">
        <f>'[1]Plan Indicativo'!B212</f>
        <v>LE-1</v>
      </c>
      <c r="C43" s="67" t="str">
        <f>'[1]Plan Indicativo'!C212</f>
        <v>Territorio seguro que integra</v>
      </c>
      <c r="D43" s="67" t="str">
        <f>'[1]Plan Indicativo'!D212</f>
        <v>Inclusión social y reconciliación</v>
      </c>
      <c r="E43" s="66">
        <f>'[1]Plan Indicativo'!E212</f>
        <v>41</v>
      </c>
      <c r="F43" s="68" t="str">
        <f>'[1]Plan Indicativo'!F212</f>
        <v>Disminuir la Pobreza multidimensional 10,2%</v>
      </c>
      <c r="G43" s="68" t="str">
        <f>'[1]Plan Indicativo'!G212</f>
        <v>Disminuir la Pobreza multidimensional al 10,2%</v>
      </c>
      <c r="H43" s="66" t="str">
        <f>'[1]Plan Indicativo'!H212</f>
        <v>140010004</v>
      </c>
      <c r="I43" s="68" t="str">
        <f>'[1]Plan Indicativo'!I212</f>
        <v>Índice de pobreza multidimensional - IPM</v>
      </c>
      <c r="J43" s="66">
        <f>'[1]Plan Indicativo'!J212</f>
        <v>45336</v>
      </c>
      <c r="K43" s="66">
        <f>'[1]Plan Indicativo'!K212</f>
        <v>10.199999999999999</v>
      </c>
      <c r="L43" s="66" t="str">
        <f>'[1]Plan Indicativo'!L212</f>
        <v>4104</v>
      </c>
      <c r="M43" s="67" t="str">
        <f>'[1]Plan Indicativo'!M212</f>
        <v>Atención integral de población en situación permanente de desprotección social y/o familiar (4104)</v>
      </c>
      <c r="N43" s="66" t="str">
        <f>'[1]Plan Indicativo'!N212</f>
        <v>4104026</v>
      </c>
      <c r="O43" s="68" t="str">
        <f>'[1]Plan Indicativo'!O212</f>
        <v>Brindar servicio de gestión de oferta social dirigido a 500 personas a través de la implementación de una (1) estrategia de Red de Apoyo comunitario que promuevan la integración del habitante de calle en la sociedad</v>
      </c>
      <c r="P43" s="66">
        <f>'[1]Plan Indicativo'!P212</f>
        <v>410402600</v>
      </c>
      <c r="Q43" s="68" t="str">
        <f>'[1]Plan Indicativo'!Q212</f>
        <v>Personas atendidas con oferta institucional. (410402600)</v>
      </c>
      <c r="R43" s="66" t="str">
        <f>'[1]Plan Indicativo'!AC212</f>
        <v>No Acumulativa</v>
      </c>
      <c r="S43" s="66">
        <f>'[1]Plan Indicativo'!AD212</f>
        <v>10</v>
      </c>
      <c r="T43" s="43">
        <f>'[1]Plan Indicativo'!R212</f>
        <v>0</v>
      </c>
      <c r="U43" s="66" t="str">
        <f>'[1]Plan Indicativo'!S212</f>
        <v xml:space="preserve">Número </v>
      </c>
      <c r="V43" s="69">
        <f>'[1]Plan Indicativo'!T212</f>
        <v>500</v>
      </c>
      <c r="W43" s="41">
        <f>'[1]Plan Indicativo'!U212</f>
        <v>500</v>
      </c>
      <c r="X43" s="42">
        <f>'[1]Plan Indicativo'!V212</f>
        <v>0.25</v>
      </c>
      <c r="Y43" s="43">
        <f>'[1]Plan Indicativo'!W212</f>
        <v>500</v>
      </c>
      <c r="Z43" s="42">
        <f>'[1]Plan Indicativo'!X212</f>
        <v>0.25</v>
      </c>
      <c r="AA43" s="43">
        <f>'[1]Plan Indicativo'!Y212</f>
        <v>500</v>
      </c>
      <c r="AB43" s="42">
        <f>'[1]Plan Indicativo'!Z212</f>
        <v>0.25</v>
      </c>
      <c r="AC43" s="43">
        <f>'[1]Plan Indicativo'!AA212</f>
        <v>500</v>
      </c>
      <c r="AD43" s="44">
        <f>'[1]Plan Indicativo'!AB212</f>
        <v>0.25</v>
      </c>
      <c r="AE43" s="41">
        <v>500</v>
      </c>
      <c r="AF43" s="43">
        <f>'[2]Plan de Acción-metas'!O22</f>
        <v>121</v>
      </c>
      <c r="AG43" s="43"/>
      <c r="AH43" s="45"/>
      <c r="AI43" s="70">
        <f t="shared" si="68"/>
        <v>1</v>
      </c>
      <c r="AJ43" s="71">
        <f t="shared" ref="AJ43:AJ56" si="70">IF(W43=0," -",IF(AI43&gt;100%,100%,AI43))</f>
        <v>1</v>
      </c>
      <c r="AK43" s="70">
        <f t="shared" ref="AK43:AK57" si="71">IF(Y43=0," -",AF43/Y43)</f>
        <v>0.24199999999999999</v>
      </c>
      <c r="AL43" s="71">
        <f t="shared" ref="AL43:AL56" si="72">IF(Y43=0," -",IF(AK43&gt;100%,100%,AK43))</f>
        <v>0.24199999999999999</v>
      </c>
      <c r="AM43" s="70">
        <f t="shared" ref="AM43:AM57" si="73">IF(AA43=0," -",AG43/AA43)</f>
        <v>0</v>
      </c>
      <c r="AN43" s="71">
        <f t="shared" ref="AN43:AN56" si="74">IF(AA43=0," -",IF(AM43&gt;100%,100%,AM43))</f>
        <v>0</v>
      </c>
      <c r="AO43" s="70">
        <f t="shared" ref="AO43:AO57" si="75">IF(AC43=0," -",AH43/AC43)</f>
        <v>0</v>
      </c>
      <c r="AP43" s="71">
        <f t="shared" ref="AP43:AP56" si="76">IF(AC43=0," -",IF(AO43&gt;100%,100%,AO43))</f>
        <v>0</v>
      </c>
      <c r="AQ43" s="72">
        <f t="shared" ref="AQ43:AQ56" si="77">+IF(AR43&gt;100%,100%,AR43)</f>
        <v>0.3105</v>
      </c>
      <c r="AR43" s="70">
        <f>+AVERAGE(AJ43,AL43,AN43,AP43)</f>
        <v>0.3105</v>
      </c>
      <c r="AS43" s="73">
        <f t="shared" ref="AS43:AS56" si="78">+AQ43</f>
        <v>0.3105</v>
      </c>
      <c r="AT43" s="41">
        <v>479114354.45999998</v>
      </c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69"/>
      <c r="BH43" s="74">
        <f t="shared" ref="BH43:BH56" si="79">+SUM(AT43:BG43)</f>
        <v>479114354.45999998</v>
      </c>
      <c r="BI43" s="41">
        <v>463071144.51999998</v>
      </c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69"/>
      <c r="BW43" s="75">
        <f t="shared" ref="BW43:BW56" si="80">+SUM(BI43:BV43)</f>
        <v>463071144.51999998</v>
      </c>
      <c r="BX43" s="76">
        <v>459456588.51999998</v>
      </c>
      <c r="BY43" s="77">
        <v>459456588.51999998</v>
      </c>
      <c r="BZ43" s="78">
        <f t="shared" ref="BZ43:BZ56" si="81">IF(BH43=0," -",BW43/BH43)</f>
        <v>0.96651486270311815</v>
      </c>
      <c r="CA43" s="79">
        <f t="shared" ref="CA43:CA56" si="82">+IF(BH43=0," -",IF(BZ43=0,"0,0%",BX43/BH43))</f>
        <v>0.95897061785561433</v>
      </c>
      <c r="CB43" s="80">
        <f t="shared" ref="CB43:CB56" si="83">+IF(BH43=0," -",IF(BX43=0,"0,0%",BY43/BH43))</f>
        <v>0.95897061785561433</v>
      </c>
      <c r="CC43" s="41">
        <f>'[2]Plan de Acción-metas'!R22</f>
        <v>522000000</v>
      </c>
      <c r="CD43" s="43">
        <f>'[2]Plan de Acción-metas'!S22</f>
        <v>0</v>
      </c>
      <c r="CE43" s="43">
        <f>'[2]Plan de Acción-metas'!T22</f>
        <v>0</v>
      </c>
      <c r="CF43" s="43">
        <f>'[2]Plan de Acción-metas'!U22</f>
        <v>0</v>
      </c>
      <c r="CG43" s="43">
        <f>'[2]Plan de Acción-metas'!V22</f>
        <v>0</v>
      </c>
      <c r="CH43" s="43">
        <f>'[2]Plan de Acción-metas'!W22</f>
        <v>0</v>
      </c>
      <c r="CI43" s="43">
        <f>'[2]Plan de Acción-metas'!X22</f>
        <v>0</v>
      </c>
      <c r="CJ43" s="43">
        <f>'[2]Plan de Acción-metas'!Y22</f>
        <v>0</v>
      </c>
      <c r="CK43" s="43">
        <f>'[2]Plan de Acción-metas'!Z22</f>
        <v>0</v>
      </c>
      <c r="CL43" s="43">
        <f>'[2]Plan de Acción-metas'!AA22</f>
        <v>0</v>
      </c>
      <c r="CM43" s="43">
        <f>'[2]Plan de Acción-metas'!AB22</f>
        <v>0</v>
      </c>
      <c r="CN43" s="43">
        <f>'[2]Plan de Acción-metas'!AC22</f>
        <v>0</v>
      </c>
      <c r="CO43" s="43">
        <f>'[2]Plan de Acción-metas'!AD22</f>
        <v>0</v>
      </c>
      <c r="CP43" s="69">
        <f>'[2]Plan de Acción-metas'!AE22</f>
        <v>167000000</v>
      </c>
      <c r="CQ43" s="74">
        <f t="shared" ref="CQ43:CQ56" si="84">+SUM(CC43:CP43)</f>
        <v>689000000</v>
      </c>
      <c r="CR43" s="41">
        <f>'[2]Plan de Acción-metas'!AG22</f>
        <v>255600000</v>
      </c>
      <c r="CS43" s="43">
        <f>'[2]Plan de Acción-metas'!AH22</f>
        <v>0</v>
      </c>
      <c r="CT43" s="43">
        <f>'[2]Plan de Acción-metas'!AI22</f>
        <v>0</v>
      </c>
      <c r="CU43" s="43">
        <f>'[2]Plan de Acción-metas'!AJ22</f>
        <v>0</v>
      </c>
      <c r="CV43" s="43">
        <f>'[2]Plan de Acción-metas'!AK22</f>
        <v>0</v>
      </c>
      <c r="CW43" s="43">
        <f>'[2]Plan de Acción-metas'!AL22</f>
        <v>0</v>
      </c>
      <c r="CX43" s="43">
        <f>'[2]Plan de Acción-metas'!AM22</f>
        <v>0</v>
      </c>
      <c r="CY43" s="43">
        <f>'[2]Plan de Acción-metas'!AN22</f>
        <v>0</v>
      </c>
      <c r="CZ43" s="43">
        <f>'[2]Plan de Acción-metas'!AO22</f>
        <v>0</v>
      </c>
      <c r="DA43" s="43">
        <f>'[2]Plan de Acción-metas'!AP22</f>
        <v>0</v>
      </c>
      <c r="DB43" s="43">
        <f>'[2]Plan de Acción-metas'!AQ22</f>
        <v>0</v>
      </c>
      <c r="DC43" s="43">
        <f>'[2]Plan de Acción-metas'!AR22</f>
        <v>0</v>
      </c>
      <c r="DD43" s="43">
        <f>'[2]Plan de Acción-metas'!AS22</f>
        <v>0</v>
      </c>
      <c r="DE43" s="69">
        <f>'[2]Plan de Acción-metas'!AT22</f>
        <v>0</v>
      </c>
      <c r="DF43" s="75">
        <f t="shared" ref="DF43:DF56" si="85">+SUM(CR43:DE43)</f>
        <v>255600000</v>
      </c>
      <c r="DG43" s="76">
        <f>'[2]Plan de Acción-metas'!AV22</f>
        <v>96426666.680000007</v>
      </c>
      <c r="DH43" s="81">
        <f>'[2]Plan de Acción-metas'!AW22</f>
        <v>93826666.680000007</v>
      </c>
      <c r="DI43" s="82">
        <f t="shared" ref="DI43:DI56" si="86">IF(CQ43=0," -",DF43/CQ43)</f>
        <v>0.37097242380261247</v>
      </c>
      <c r="DJ43" s="79">
        <f t="shared" ref="DJ43:DJ56" si="87">+IF(CQ43=0," -",IF(DI43=0,"0,0%",DG43/CQ43))</f>
        <v>0.13995162072568942</v>
      </c>
      <c r="DK43" s="80">
        <f t="shared" ref="DK43:DK56" si="88">+IF(CQ43=0," -",IF(DG43=0,"0,0%",DH43/CQ43))</f>
        <v>0.13617803582002905</v>
      </c>
      <c r="DL43" s="60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61"/>
      <c r="ES43" s="61"/>
      <c r="ET43" s="61"/>
      <c r="EU43" s="62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61"/>
      <c r="GB43" s="61"/>
      <c r="GC43" s="61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61"/>
      <c r="HK43" s="61"/>
      <c r="HL43" s="63"/>
      <c r="HM43" s="83" t="str">
        <f>'[1]Plan Indicativo'!BL212</f>
        <v>Secretaría de Desarrollo Social</v>
      </c>
    </row>
    <row r="44" spans="1:221" ht="90" x14ac:dyDescent="0.25">
      <c r="A44" s="65">
        <f>'[1]Plan Indicativo'!A213</f>
        <v>205</v>
      </c>
      <c r="B44" s="66" t="str">
        <f>'[1]Plan Indicativo'!B213</f>
        <v>LE-1</v>
      </c>
      <c r="C44" s="67" t="str">
        <f>'[1]Plan Indicativo'!C213</f>
        <v>Territorio seguro que integra</v>
      </c>
      <c r="D44" s="67" t="str">
        <f>'[1]Plan Indicativo'!D213</f>
        <v>Inclusión social y reconciliación</v>
      </c>
      <c r="E44" s="66">
        <f>'[1]Plan Indicativo'!E213</f>
        <v>41</v>
      </c>
      <c r="F44" s="68" t="str">
        <f>'[1]Plan Indicativo'!F213</f>
        <v>Disminuir la Pobreza multidimensional 10,2%</v>
      </c>
      <c r="G44" s="68" t="str">
        <f>'[1]Plan Indicativo'!G213</f>
        <v>Disminuir la Pobreza multidimensional al 10,2%</v>
      </c>
      <c r="H44" s="66" t="str">
        <f>'[1]Plan Indicativo'!H213</f>
        <v>140010004</v>
      </c>
      <c r="I44" s="68" t="str">
        <f>'[1]Plan Indicativo'!I213</f>
        <v>Índice de pobreza multidimensional - IPM</v>
      </c>
      <c r="J44" s="66">
        <f>'[1]Plan Indicativo'!J213</f>
        <v>45336</v>
      </c>
      <c r="K44" s="66">
        <f>'[1]Plan Indicativo'!K213</f>
        <v>10.199999999999999</v>
      </c>
      <c r="L44" s="66" t="str">
        <f>'[1]Plan Indicativo'!L213</f>
        <v>4104</v>
      </c>
      <c r="M44" s="67" t="str">
        <f>'[1]Plan Indicativo'!M213</f>
        <v>Atención integral de población en situación permanente de desprotección social y/o familiar (4104)</v>
      </c>
      <c r="N44" s="66" t="str">
        <f>'[1]Plan Indicativo'!N213</f>
        <v>4104027</v>
      </c>
      <c r="O44" s="68" t="str">
        <f>'[1]Plan Indicativo'!O213</f>
        <v>Mantener el servicio de atención a 500 personas en habitanza de calle bajo servicios integrales que promueven su inclusión y mejoramiento de su calidad de vida, garantizando la promoción de los derechos</v>
      </c>
      <c r="P44" s="66">
        <f>'[1]Plan Indicativo'!P213</f>
        <v>410402700</v>
      </c>
      <c r="Q44" s="68" t="str">
        <f>'[1]Plan Indicativo'!Q213</f>
        <v>Personas atendidas con servicios integrales 
  (410402700)</v>
      </c>
      <c r="R44" s="66" t="str">
        <f>'[1]Plan Indicativo'!AC213</f>
        <v>No Acumulativa</v>
      </c>
      <c r="S44" s="66">
        <f>'[1]Plan Indicativo'!AD213</f>
        <v>10</v>
      </c>
      <c r="T44" s="43">
        <f>'[1]Plan Indicativo'!R213</f>
        <v>284</v>
      </c>
      <c r="U44" s="66" t="str">
        <f>'[1]Plan Indicativo'!S213</f>
        <v xml:space="preserve">Número </v>
      </c>
      <c r="V44" s="69">
        <f>'[1]Plan Indicativo'!T213</f>
        <v>500</v>
      </c>
      <c r="W44" s="41">
        <f>'[1]Plan Indicativo'!U213</f>
        <v>500</v>
      </c>
      <c r="X44" s="42">
        <f>'[1]Plan Indicativo'!V213</f>
        <v>0.25</v>
      </c>
      <c r="Y44" s="43">
        <f>'[1]Plan Indicativo'!W213</f>
        <v>500</v>
      </c>
      <c r="Z44" s="42">
        <f>'[1]Plan Indicativo'!X213</f>
        <v>0.25</v>
      </c>
      <c r="AA44" s="43">
        <f>'[1]Plan Indicativo'!Y213</f>
        <v>500</v>
      </c>
      <c r="AB44" s="42">
        <f>'[1]Plan Indicativo'!Z213</f>
        <v>0.25</v>
      </c>
      <c r="AC44" s="43">
        <f>'[1]Plan Indicativo'!AA213</f>
        <v>500</v>
      </c>
      <c r="AD44" s="44">
        <f>'[1]Plan Indicativo'!AB213</f>
        <v>0.25</v>
      </c>
      <c r="AE44" s="41">
        <v>500</v>
      </c>
      <c r="AF44" s="43">
        <f>'[2]Plan de Acción-metas'!O23</f>
        <v>463</v>
      </c>
      <c r="AG44" s="43"/>
      <c r="AH44" s="45"/>
      <c r="AI44" s="70">
        <f t="shared" si="68"/>
        <v>1</v>
      </c>
      <c r="AJ44" s="71">
        <f t="shared" si="70"/>
        <v>1</v>
      </c>
      <c r="AK44" s="70">
        <f t="shared" si="71"/>
        <v>0.92600000000000005</v>
      </c>
      <c r="AL44" s="71">
        <f t="shared" si="72"/>
        <v>0.92600000000000005</v>
      </c>
      <c r="AM44" s="70">
        <f t="shared" si="73"/>
        <v>0</v>
      </c>
      <c r="AN44" s="71">
        <f t="shared" si="74"/>
        <v>0</v>
      </c>
      <c r="AO44" s="70">
        <f t="shared" si="75"/>
        <v>0</v>
      </c>
      <c r="AP44" s="71">
        <f t="shared" si="76"/>
        <v>0</v>
      </c>
      <c r="AQ44" s="72">
        <f t="shared" si="77"/>
        <v>0.48150000000000004</v>
      </c>
      <c r="AR44" s="70">
        <f>+AVERAGE(AJ44,AL44,AN44,AP44)</f>
        <v>0.48150000000000004</v>
      </c>
      <c r="AS44" s="73">
        <f t="shared" si="78"/>
        <v>0.48150000000000004</v>
      </c>
      <c r="AT44" s="41">
        <v>1510413137.21</v>
      </c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69"/>
      <c r="BH44" s="74">
        <f t="shared" si="79"/>
        <v>1510413137.21</v>
      </c>
      <c r="BI44" s="41">
        <v>1429324862.97</v>
      </c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69"/>
      <c r="BW44" s="75">
        <f t="shared" si="80"/>
        <v>1429324862.97</v>
      </c>
      <c r="BX44" s="76">
        <v>1372062363.96</v>
      </c>
      <c r="BY44" s="77">
        <v>1372062363.96</v>
      </c>
      <c r="BZ44" s="78">
        <f t="shared" si="81"/>
        <v>0.94631384470755842</v>
      </c>
      <c r="CA44" s="79">
        <f t="shared" si="82"/>
        <v>0.90840203263488672</v>
      </c>
      <c r="CB44" s="80">
        <f t="shared" si="83"/>
        <v>0.90840203263488672</v>
      </c>
      <c r="CC44" s="41">
        <f>'[2]Plan de Acción-metas'!R23</f>
        <v>1800000000</v>
      </c>
      <c r="CD44" s="43">
        <f>'[2]Plan de Acción-metas'!S23</f>
        <v>0</v>
      </c>
      <c r="CE44" s="43">
        <f>'[2]Plan de Acción-metas'!T23</f>
        <v>0</v>
      </c>
      <c r="CF44" s="43">
        <f>'[2]Plan de Acción-metas'!U23</f>
        <v>0</v>
      </c>
      <c r="CG44" s="43">
        <f>'[2]Plan de Acción-metas'!V23</f>
        <v>0</v>
      </c>
      <c r="CH44" s="43">
        <f>'[2]Plan de Acción-metas'!W23</f>
        <v>0</v>
      </c>
      <c r="CI44" s="43">
        <f>'[2]Plan de Acción-metas'!X23</f>
        <v>0</v>
      </c>
      <c r="CJ44" s="43">
        <f>'[2]Plan de Acción-metas'!Y23</f>
        <v>0</v>
      </c>
      <c r="CK44" s="43">
        <f>'[2]Plan de Acción-metas'!Z23</f>
        <v>0</v>
      </c>
      <c r="CL44" s="43">
        <f>'[2]Plan de Acción-metas'!AA23</f>
        <v>0</v>
      </c>
      <c r="CM44" s="43">
        <f>'[2]Plan de Acción-metas'!AB23</f>
        <v>0</v>
      </c>
      <c r="CN44" s="43">
        <f>'[2]Plan de Acción-metas'!AC23</f>
        <v>0</v>
      </c>
      <c r="CO44" s="43">
        <f>'[2]Plan de Acción-metas'!AD23</f>
        <v>0</v>
      </c>
      <c r="CP44" s="69">
        <f>'[2]Plan de Acción-metas'!AE23</f>
        <v>0</v>
      </c>
      <c r="CQ44" s="74">
        <f t="shared" si="84"/>
        <v>1800000000</v>
      </c>
      <c r="CR44" s="41">
        <f>'[2]Plan de Acción-metas'!AG23</f>
        <v>838382173.73000002</v>
      </c>
      <c r="CS44" s="43">
        <f>'[2]Plan de Acción-metas'!AH23</f>
        <v>0</v>
      </c>
      <c r="CT44" s="43">
        <f>'[2]Plan de Acción-metas'!AI23</f>
        <v>0</v>
      </c>
      <c r="CU44" s="43">
        <f>'[2]Plan de Acción-metas'!AJ23</f>
        <v>0</v>
      </c>
      <c r="CV44" s="43">
        <f>'[2]Plan de Acción-metas'!AK23</f>
        <v>0</v>
      </c>
      <c r="CW44" s="43">
        <f>'[2]Plan de Acción-metas'!AL23</f>
        <v>0</v>
      </c>
      <c r="CX44" s="43">
        <f>'[2]Plan de Acción-metas'!AM23</f>
        <v>0</v>
      </c>
      <c r="CY44" s="43">
        <f>'[2]Plan de Acción-metas'!AN23</f>
        <v>0</v>
      </c>
      <c r="CZ44" s="43">
        <f>'[2]Plan de Acción-metas'!AO23</f>
        <v>0</v>
      </c>
      <c r="DA44" s="43">
        <f>'[2]Plan de Acción-metas'!AP23</f>
        <v>0</v>
      </c>
      <c r="DB44" s="43">
        <f>'[2]Plan de Acción-metas'!AQ23</f>
        <v>0</v>
      </c>
      <c r="DC44" s="43">
        <f>'[2]Plan de Acción-metas'!AR23</f>
        <v>0</v>
      </c>
      <c r="DD44" s="43">
        <f>'[2]Plan de Acción-metas'!AS23</f>
        <v>0</v>
      </c>
      <c r="DE44" s="69">
        <f>'[2]Plan de Acción-metas'!AT23</f>
        <v>0</v>
      </c>
      <c r="DF44" s="75">
        <f t="shared" si="85"/>
        <v>838382173.73000002</v>
      </c>
      <c r="DG44" s="76">
        <f>'[2]Plan de Acción-metas'!AV23</f>
        <v>355775009.72999996</v>
      </c>
      <c r="DH44" s="81">
        <f>'[2]Plan de Acción-metas'!AW23</f>
        <v>355775009.72999996</v>
      </c>
      <c r="DI44" s="82">
        <f t="shared" si="86"/>
        <v>0.46576787429444444</v>
      </c>
      <c r="DJ44" s="79">
        <f t="shared" si="87"/>
        <v>0.19765278318333332</v>
      </c>
      <c r="DK44" s="80">
        <f t="shared" si="88"/>
        <v>0.19765278318333332</v>
      </c>
      <c r="DL44" s="60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61"/>
      <c r="ES44" s="61"/>
      <c r="ET44" s="61"/>
      <c r="EU44" s="62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61"/>
      <c r="GB44" s="61"/>
      <c r="GC44" s="61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  <c r="HH44" s="43"/>
      <c r="HI44" s="43"/>
      <c r="HJ44" s="61"/>
      <c r="HK44" s="61"/>
      <c r="HL44" s="63"/>
      <c r="HM44" s="83" t="str">
        <f>'[1]Plan Indicativo'!BL213</f>
        <v>Secretaría de Desarrollo Social</v>
      </c>
    </row>
    <row r="45" spans="1:221" ht="90" x14ac:dyDescent="0.25">
      <c r="A45" s="65">
        <f>'[1]Plan Indicativo'!A215</f>
        <v>207</v>
      </c>
      <c r="B45" s="66" t="str">
        <f>'[1]Plan Indicativo'!B215</f>
        <v>LE-1</v>
      </c>
      <c r="C45" s="67" t="str">
        <f>'[1]Plan Indicativo'!C215</f>
        <v>Territorio seguro que integra</v>
      </c>
      <c r="D45" s="67" t="str">
        <f>'[1]Plan Indicativo'!D215</f>
        <v>Inclusión social y reconciliación</v>
      </c>
      <c r="E45" s="66">
        <f>'[1]Plan Indicativo'!E215</f>
        <v>41</v>
      </c>
      <c r="F45" s="68" t="str">
        <f>'[1]Plan Indicativo'!F215</f>
        <v>Disminuir la Pobreza multidimensional 10,2%</v>
      </c>
      <c r="G45" s="68" t="str">
        <f>'[1]Plan Indicativo'!G215</f>
        <v>Disminuir 10% la tasa  de violencia contra las mujeres</v>
      </c>
      <c r="H45" s="66" t="str">
        <f>'[1]Plan Indicativo'!H215</f>
        <v>000000111</v>
      </c>
      <c r="I45" s="68" t="str">
        <f>'[1]Plan Indicativo'!I215</f>
        <v>Tasa de violencia contra mujeres</v>
      </c>
      <c r="J45" s="66">
        <f>'[1]Plan Indicativo'!J215</f>
        <v>821</v>
      </c>
      <c r="K45" s="66">
        <f>'[1]Plan Indicativo'!K215</f>
        <v>738</v>
      </c>
      <c r="L45" s="66" t="str">
        <f>'[1]Plan Indicativo'!L215</f>
        <v>4103</v>
      </c>
      <c r="M45" s="67" t="str">
        <f>'[1]Plan Indicativo'!M215</f>
        <v>Inclusión social y productiva para la población en situación de vulnerabilidad (4103)</v>
      </c>
      <c r="N45" s="66" t="str">
        <f>'[1]Plan Indicativo'!N215</f>
        <v>4103052</v>
      </c>
      <c r="O45" s="68" t="str">
        <f>'[1]Plan Indicativo'!O215</f>
        <v>Beneficiar a 4.800 mujeres con estrategias comunitarias preventivas que integren componentes psicosocial, jurídico y vocacional en el marco de la
oferta institucional del Centro Integral de la mujer.</v>
      </c>
      <c r="P45" s="66">
        <f>'[1]Plan Indicativo'!P215</f>
        <v>410305200</v>
      </c>
      <c r="Q45" s="68" t="str">
        <f>'[1]Plan Indicativo'!Q215</f>
        <v>Beneficiarios potenciales para quienes se gestiona la oferta social
  (410305200)</v>
      </c>
      <c r="R45" s="66" t="str">
        <f>'[1]Plan Indicativo'!AC215</f>
        <v>Acumulativa</v>
      </c>
      <c r="S45" s="66" t="str">
        <f>'[1]Plan Indicativo'!AD215</f>
        <v>5
10</v>
      </c>
      <c r="T45" s="43">
        <f>'[1]Plan Indicativo'!R215</f>
        <v>2400</v>
      </c>
      <c r="U45" s="66" t="str">
        <f>'[1]Plan Indicativo'!S215</f>
        <v xml:space="preserve">Número </v>
      </c>
      <c r="V45" s="69">
        <f>'[1]Plan Indicativo'!T215</f>
        <v>4800</v>
      </c>
      <c r="W45" s="41">
        <f>'[1]Plan Indicativo'!U215</f>
        <v>1200</v>
      </c>
      <c r="X45" s="42">
        <f>'[1]Plan Indicativo'!V215</f>
        <v>0.25</v>
      </c>
      <c r="Y45" s="43">
        <f>'[1]Plan Indicativo'!W215</f>
        <v>1200</v>
      </c>
      <c r="Z45" s="42">
        <f>'[1]Plan Indicativo'!X215</f>
        <v>0.25</v>
      </c>
      <c r="AA45" s="43">
        <f>'[1]Plan Indicativo'!Y215</f>
        <v>1200</v>
      </c>
      <c r="AB45" s="42">
        <f>'[1]Plan Indicativo'!Z215</f>
        <v>0.25</v>
      </c>
      <c r="AC45" s="43">
        <f>'[1]Plan Indicativo'!AA215</f>
        <v>1200</v>
      </c>
      <c r="AD45" s="44">
        <f>'[1]Plan Indicativo'!AB215</f>
        <v>0.25</v>
      </c>
      <c r="AE45" s="41">
        <v>3479</v>
      </c>
      <c r="AF45" s="43">
        <f>'[2]Plan de Acción-metas'!O25</f>
        <v>3047</v>
      </c>
      <c r="AG45" s="43"/>
      <c r="AH45" s="45"/>
      <c r="AI45" s="70">
        <f t="shared" si="68"/>
        <v>2.8991666666666664</v>
      </c>
      <c r="AJ45" s="71">
        <f t="shared" si="70"/>
        <v>1</v>
      </c>
      <c r="AK45" s="70">
        <f t="shared" si="71"/>
        <v>2.5391666666666666</v>
      </c>
      <c r="AL45" s="71">
        <f t="shared" si="72"/>
        <v>1</v>
      </c>
      <c r="AM45" s="70">
        <f t="shared" si="73"/>
        <v>0</v>
      </c>
      <c r="AN45" s="71">
        <f t="shared" si="74"/>
        <v>0</v>
      </c>
      <c r="AO45" s="70">
        <f t="shared" si="75"/>
        <v>0</v>
      </c>
      <c r="AP45" s="71">
        <f t="shared" si="76"/>
        <v>0</v>
      </c>
      <c r="AQ45" s="72">
        <f t="shared" si="77"/>
        <v>1</v>
      </c>
      <c r="AR45" s="70">
        <f>+SUM(AE45:AH45)/V45</f>
        <v>1.3595833333333334</v>
      </c>
      <c r="AS45" s="73">
        <f t="shared" si="78"/>
        <v>1</v>
      </c>
      <c r="AT45" s="41">
        <v>323853801.01999998</v>
      </c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69"/>
      <c r="BH45" s="74">
        <f t="shared" si="79"/>
        <v>323853801.01999998</v>
      </c>
      <c r="BI45" s="41">
        <v>305667072</v>
      </c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69"/>
      <c r="BW45" s="75">
        <f t="shared" si="80"/>
        <v>305667072</v>
      </c>
      <c r="BX45" s="76">
        <v>256660464.06</v>
      </c>
      <c r="BY45" s="77">
        <v>256660464.06</v>
      </c>
      <c r="BZ45" s="78">
        <f t="shared" si="81"/>
        <v>0.94384278040671554</v>
      </c>
      <c r="CA45" s="79">
        <f t="shared" si="82"/>
        <v>0.79251953582644419</v>
      </c>
      <c r="CB45" s="80">
        <f t="shared" si="83"/>
        <v>0.79251953582644419</v>
      </c>
      <c r="CC45" s="41">
        <f>'[2]Plan de Acción-metas'!R25</f>
        <v>203400000</v>
      </c>
      <c r="CD45" s="43">
        <f>'[2]Plan de Acción-metas'!S25</f>
        <v>0</v>
      </c>
      <c r="CE45" s="43">
        <f>'[2]Plan de Acción-metas'!T25</f>
        <v>0</v>
      </c>
      <c r="CF45" s="43">
        <f>'[2]Plan de Acción-metas'!U25</f>
        <v>0</v>
      </c>
      <c r="CG45" s="43">
        <f>'[2]Plan de Acción-metas'!V25</f>
        <v>0</v>
      </c>
      <c r="CH45" s="43">
        <f>'[2]Plan de Acción-metas'!W25</f>
        <v>0</v>
      </c>
      <c r="CI45" s="43">
        <f>'[2]Plan de Acción-metas'!X25</f>
        <v>0</v>
      </c>
      <c r="CJ45" s="43">
        <f>'[2]Plan de Acción-metas'!Y25</f>
        <v>0</v>
      </c>
      <c r="CK45" s="43">
        <f>'[2]Plan de Acción-metas'!Z25</f>
        <v>0</v>
      </c>
      <c r="CL45" s="43">
        <f>'[2]Plan de Acción-metas'!AA25</f>
        <v>0</v>
      </c>
      <c r="CM45" s="43">
        <f>'[2]Plan de Acción-metas'!AB25</f>
        <v>0</v>
      </c>
      <c r="CN45" s="43">
        <f>'[2]Plan de Acción-metas'!AC25</f>
        <v>0</v>
      </c>
      <c r="CO45" s="43">
        <f>'[2]Plan de Acción-metas'!AD25</f>
        <v>0</v>
      </c>
      <c r="CP45" s="69">
        <f>'[2]Plan de Acción-metas'!AE25</f>
        <v>70000000</v>
      </c>
      <c r="CQ45" s="74">
        <f t="shared" si="84"/>
        <v>273400000</v>
      </c>
      <c r="CR45" s="41">
        <f>'[2]Plan de Acción-metas'!AG25</f>
        <v>154800000</v>
      </c>
      <c r="CS45" s="43">
        <f>'[2]Plan de Acción-metas'!AH25</f>
        <v>0</v>
      </c>
      <c r="CT45" s="43">
        <f>'[2]Plan de Acción-metas'!AI25</f>
        <v>0</v>
      </c>
      <c r="CU45" s="43">
        <f>'[2]Plan de Acción-metas'!AJ25</f>
        <v>0</v>
      </c>
      <c r="CV45" s="43">
        <f>'[2]Plan de Acción-metas'!AK25</f>
        <v>0</v>
      </c>
      <c r="CW45" s="43">
        <f>'[2]Plan de Acción-metas'!AL25</f>
        <v>0</v>
      </c>
      <c r="CX45" s="43">
        <f>'[2]Plan de Acción-metas'!AM25</f>
        <v>0</v>
      </c>
      <c r="CY45" s="43">
        <f>'[2]Plan de Acción-metas'!AN25</f>
        <v>0</v>
      </c>
      <c r="CZ45" s="43">
        <f>'[2]Plan de Acción-metas'!AO25</f>
        <v>0</v>
      </c>
      <c r="DA45" s="43">
        <f>'[2]Plan de Acción-metas'!AP25</f>
        <v>0</v>
      </c>
      <c r="DB45" s="43">
        <f>'[2]Plan de Acción-metas'!AQ25</f>
        <v>0</v>
      </c>
      <c r="DC45" s="43">
        <f>'[2]Plan de Acción-metas'!AR25</f>
        <v>0</v>
      </c>
      <c r="DD45" s="43">
        <f>'[2]Plan de Acción-metas'!AS25</f>
        <v>0</v>
      </c>
      <c r="DE45" s="69">
        <f>'[2]Plan de Acción-metas'!AT25</f>
        <v>0</v>
      </c>
      <c r="DF45" s="75">
        <f t="shared" si="85"/>
        <v>154800000</v>
      </c>
      <c r="DG45" s="76">
        <f>'[2]Plan de Acción-metas'!AV25</f>
        <v>66126666.680000007</v>
      </c>
      <c r="DH45" s="81">
        <f>'[2]Plan de Acción-metas'!AW25</f>
        <v>66126666.680000007</v>
      </c>
      <c r="DI45" s="82">
        <f t="shared" si="86"/>
        <v>0.56620336503291879</v>
      </c>
      <c r="DJ45" s="79">
        <f t="shared" si="87"/>
        <v>0.2418678371616679</v>
      </c>
      <c r="DK45" s="80">
        <f t="shared" si="88"/>
        <v>0.2418678371616679</v>
      </c>
      <c r="DL45" s="60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61"/>
      <c r="ES45" s="61"/>
      <c r="ET45" s="61"/>
      <c r="EU45" s="62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61"/>
      <c r="GB45" s="61"/>
      <c r="GC45" s="61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61"/>
      <c r="HK45" s="61"/>
      <c r="HL45" s="63"/>
      <c r="HM45" s="83" t="str">
        <f>'[1]Plan Indicativo'!BL215</f>
        <v>Secretaría de Desarrollo Social</v>
      </c>
    </row>
    <row r="46" spans="1:221" ht="120" x14ac:dyDescent="0.25">
      <c r="A46" s="65">
        <f>'[1]Plan Indicativo'!A216</f>
        <v>208</v>
      </c>
      <c r="B46" s="66" t="str">
        <f>'[1]Plan Indicativo'!B216</f>
        <v>LE-1</v>
      </c>
      <c r="C46" s="67" t="str">
        <f>'[1]Plan Indicativo'!C216</f>
        <v>Territorio seguro que integra</v>
      </c>
      <c r="D46" s="67" t="str">
        <f>'[1]Plan Indicativo'!D216</f>
        <v>Gobierno territorial</v>
      </c>
      <c r="E46" s="66">
        <f>'[1]Plan Indicativo'!E216</f>
        <v>45</v>
      </c>
      <c r="F46" s="68" t="str">
        <f>'[1]Plan Indicativo'!F216</f>
        <v>Disminuir la Pobreza multidimensional 10,2%</v>
      </c>
      <c r="G46" s="68" t="str">
        <f>'[1]Plan Indicativo'!G216</f>
        <v>Disminuir 10% la tasa  de violencia contra las mujeres</v>
      </c>
      <c r="H46" s="66" t="str">
        <f>'[1]Plan Indicativo'!H216</f>
        <v>000000111</v>
      </c>
      <c r="I46" s="68" t="str">
        <f>'[1]Plan Indicativo'!I216</f>
        <v>Tasa de violencia contra mujeres</v>
      </c>
      <c r="J46" s="66">
        <f>'[1]Plan Indicativo'!J216</f>
        <v>821</v>
      </c>
      <c r="K46" s="66">
        <f>'[1]Plan Indicativo'!K216</f>
        <v>738</v>
      </c>
      <c r="L46" s="66" t="str">
        <f>'[1]Plan Indicativo'!L216</f>
        <v>4502</v>
      </c>
      <c r="M46" s="67" t="str">
        <f>'[1]Plan Indicativo'!M216</f>
        <v>Fortalecimiento del buen gobierno para el respeto y garantía de los derechos humanos (4502)</v>
      </c>
      <c r="N46" s="66" t="str">
        <f>'[1]Plan Indicativo'!N216</f>
        <v>4502038</v>
      </c>
      <c r="O46" s="68" t="str">
        <f>'[1]Plan Indicativo'!O216</f>
        <v>Formular e implementar una (1) estrategia dirigida a mujeres de la zona rural y urbana del municipio de Bucaramanga para la atención de casos de mujeres víctimas de violencia, la formación en liderazgo, política y derechos humanos, y para potencias la red de mujeres emprendedoras BGA.</v>
      </c>
      <c r="P46" s="66">
        <f>'[1]Plan Indicativo'!P216</f>
        <v>450203800</v>
      </c>
      <c r="Q46" s="68" t="str">
        <f>'[1]Plan Indicativo'!Q216</f>
        <v>Estrategias de
 promoción de la
 garantía de derechos
 implementadas.
 (450203800)</v>
      </c>
      <c r="R46" s="66" t="str">
        <f>'[1]Plan Indicativo'!AC216</f>
        <v>No Acumulativa</v>
      </c>
      <c r="S46" s="66" t="str">
        <f>'[1]Plan Indicativo'!AD216</f>
        <v>5
10</v>
      </c>
      <c r="T46" s="43">
        <f>'[1]Plan Indicativo'!R216</f>
        <v>0</v>
      </c>
      <c r="U46" s="66" t="str">
        <f>'[1]Plan Indicativo'!S216</f>
        <v>Número</v>
      </c>
      <c r="V46" s="69">
        <f>'[1]Plan Indicativo'!T216</f>
        <v>1</v>
      </c>
      <c r="W46" s="41">
        <f>'[1]Plan Indicativo'!U216</f>
        <v>1</v>
      </c>
      <c r="X46" s="42">
        <f>'[1]Plan Indicativo'!V216</f>
        <v>0.25</v>
      </c>
      <c r="Y46" s="43">
        <f>'[1]Plan Indicativo'!W216</f>
        <v>1</v>
      </c>
      <c r="Z46" s="42">
        <f>'[1]Plan Indicativo'!X216</f>
        <v>0.25</v>
      </c>
      <c r="AA46" s="43">
        <f>'[1]Plan Indicativo'!Y216</f>
        <v>1</v>
      </c>
      <c r="AB46" s="42">
        <f>'[1]Plan Indicativo'!Z216</f>
        <v>0.25</v>
      </c>
      <c r="AC46" s="43">
        <f>'[1]Plan Indicativo'!AA216</f>
        <v>1</v>
      </c>
      <c r="AD46" s="44">
        <f>'[1]Plan Indicativo'!AB216</f>
        <v>0.25</v>
      </c>
      <c r="AE46" s="41">
        <v>1</v>
      </c>
      <c r="AF46" s="43">
        <f>'[2]Plan de Acción-metas'!O26</f>
        <v>0.39</v>
      </c>
      <c r="AG46" s="43"/>
      <c r="AH46" s="45"/>
      <c r="AI46" s="70">
        <f t="shared" si="68"/>
        <v>1</v>
      </c>
      <c r="AJ46" s="71">
        <f t="shared" si="70"/>
        <v>1</v>
      </c>
      <c r="AK46" s="70">
        <f t="shared" si="71"/>
        <v>0.39</v>
      </c>
      <c r="AL46" s="71">
        <f t="shared" si="72"/>
        <v>0.39</v>
      </c>
      <c r="AM46" s="70">
        <f t="shared" si="73"/>
        <v>0</v>
      </c>
      <c r="AN46" s="71">
        <f t="shared" si="74"/>
        <v>0</v>
      </c>
      <c r="AO46" s="70">
        <f t="shared" si="75"/>
        <v>0</v>
      </c>
      <c r="AP46" s="71">
        <f t="shared" si="76"/>
        <v>0</v>
      </c>
      <c r="AQ46" s="72">
        <f t="shared" si="77"/>
        <v>0.34750000000000003</v>
      </c>
      <c r="AR46" s="70">
        <f>+AVERAGE(AJ46,AL46,AN46,AP46)</f>
        <v>0.34750000000000003</v>
      </c>
      <c r="AS46" s="73">
        <f t="shared" si="78"/>
        <v>0.34750000000000003</v>
      </c>
      <c r="AT46" s="41">
        <v>489636199</v>
      </c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69"/>
      <c r="BH46" s="74">
        <f t="shared" si="79"/>
        <v>489636199</v>
      </c>
      <c r="BI46" s="41">
        <v>488216198.44999999</v>
      </c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69"/>
      <c r="BW46" s="75">
        <f t="shared" si="80"/>
        <v>488216198.44999999</v>
      </c>
      <c r="BX46" s="76">
        <v>410242024.38999999</v>
      </c>
      <c r="BY46" s="77">
        <v>410242024.38999999</v>
      </c>
      <c r="BZ46" s="78">
        <f t="shared" si="81"/>
        <v>0.99709988650165138</v>
      </c>
      <c r="CA46" s="79">
        <f t="shared" si="82"/>
        <v>0.83785068429958953</v>
      </c>
      <c r="CB46" s="80">
        <f t="shared" si="83"/>
        <v>0.83785068429958953</v>
      </c>
      <c r="CC46" s="41">
        <f>'[2]Plan de Acción-metas'!R26</f>
        <v>538400000</v>
      </c>
      <c r="CD46" s="43">
        <f>'[2]Plan de Acción-metas'!S26</f>
        <v>0</v>
      </c>
      <c r="CE46" s="43">
        <f>'[2]Plan de Acción-metas'!T26</f>
        <v>0</v>
      </c>
      <c r="CF46" s="43">
        <f>'[2]Plan de Acción-metas'!U26</f>
        <v>0</v>
      </c>
      <c r="CG46" s="43">
        <f>'[2]Plan de Acción-metas'!V26</f>
        <v>0</v>
      </c>
      <c r="CH46" s="43">
        <f>'[2]Plan de Acción-metas'!W26</f>
        <v>0</v>
      </c>
      <c r="CI46" s="43">
        <f>'[2]Plan de Acción-metas'!X26</f>
        <v>0</v>
      </c>
      <c r="CJ46" s="43">
        <f>'[2]Plan de Acción-metas'!Y26</f>
        <v>0</v>
      </c>
      <c r="CK46" s="43">
        <f>'[2]Plan de Acción-metas'!Z26</f>
        <v>0</v>
      </c>
      <c r="CL46" s="43">
        <f>'[2]Plan de Acción-metas'!AA26</f>
        <v>0</v>
      </c>
      <c r="CM46" s="43">
        <f>'[2]Plan de Acción-metas'!AB26</f>
        <v>0</v>
      </c>
      <c r="CN46" s="43">
        <f>'[2]Plan de Acción-metas'!AC26</f>
        <v>0</v>
      </c>
      <c r="CO46" s="43">
        <f>'[2]Plan de Acción-metas'!AD26</f>
        <v>0</v>
      </c>
      <c r="CP46" s="69">
        <f>'[2]Plan de Acción-metas'!AE26</f>
        <v>50000000</v>
      </c>
      <c r="CQ46" s="74">
        <f t="shared" si="84"/>
        <v>588400000</v>
      </c>
      <c r="CR46" s="41">
        <f>'[2]Plan de Acción-metas'!AG26</f>
        <v>346800000</v>
      </c>
      <c r="CS46" s="43">
        <f>'[2]Plan de Acción-metas'!AH26</f>
        <v>0</v>
      </c>
      <c r="CT46" s="43">
        <f>'[2]Plan de Acción-metas'!AI26</f>
        <v>0</v>
      </c>
      <c r="CU46" s="43">
        <f>'[2]Plan de Acción-metas'!AJ26</f>
        <v>0</v>
      </c>
      <c r="CV46" s="43">
        <f>'[2]Plan de Acción-metas'!AK26</f>
        <v>0</v>
      </c>
      <c r="CW46" s="43">
        <f>'[2]Plan de Acción-metas'!AL26</f>
        <v>0</v>
      </c>
      <c r="CX46" s="43">
        <f>'[2]Plan de Acción-metas'!AM26</f>
        <v>0</v>
      </c>
      <c r="CY46" s="43">
        <f>'[2]Plan de Acción-metas'!AN26</f>
        <v>0</v>
      </c>
      <c r="CZ46" s="43">
        <f>'[2]Plan de Acción-metas'!AO26</f>
        <v>0</v>
      </c>
      <c r="DA46" s="43">
        <f>'[2]Plan de Acción-metas'!AP26</f>
        <v>0</v>
      </c>
      <c r="DB46" s="43">
        <f>'[2]Plan de Acción-metas'!AQ26</f>
        <v>0</v>
      </c>
      <c r="DC46" s="43">
        <f>'[2]Plan de Acción-metas'!AR26</f>
        <v>0</v>
      </c>
      <c r="DD46" s="43">
        <f>'[2]Plan de Acción-metas'!AS26</f>
        <v>0</v>
      </c>
      <c r="DE46" s="69">
        <f>'[2]Plan de Acción-metas'!AT26</f>
        <v>0</v>
      </c>
      <c r="DF46" s="75">
        <f t="shared" si="85"/>
        <v>346800000</v>
      </c>
      <c r="DG46" s="76">
        <f>'[2]Plan de Acción-metas'!AV26</f>
        <v>70000174.659999996</v>
      </c>
      <c r="DH46" s="81">
        <f>'[2]Plan de Acción-metas'!AW26</f>
        <v>70000174.659999996</v>
      </c>
      <c r="DI46" s="82">
        <f t="shared" si="86"/>
        <v>0.58939496940856562</v>
      </c>
      <c r="DJ46" s="79">
        <f t="shared" si="87"/>
        <v>0.11896698616587355</v>
      </c>
      <c r="DK46" s="80">
        <f t="shared" si="88"/>
        <v>0.11896698616587355</v>
      </c>
      <c r="DL46" s="60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61"/>
      <c r="ES46" s="61"/>
      <c r="ET46" s="61"/>
      <c r="EU46" s="62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61"/>
      <c r="GB46" s="61"/>
      <c r="GC46" s="61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61"/>
      <c r="HK46" s="61"/>
      <c r="HL46" s="63"/>
      <c r="HM46" s="83" t="str">
        <f>'[1]Plan Indicativo'!BL216</f>
        <v>Secretaría de Desarrollo Social</v>
      </c>
    </row>
    <row r="47" spans="1:221" ht="75" x14ac:dyDescent="0.25">
      <c r="A47" s="65">
        <f>'[1]Plan Indicativo'!A219</f>
        <v>211</v>
      </c>
      <c r="B47" s="66" t="str">
        <f>'[1]Plan Indicativo'!B219</f>
        <v>LE-1</v>
      </c>
      <c r="C47" s="67" t="str">
        <f>'[1]Plan Indicativo'!C219</f>
        <v>Territorio seguro que integra</v>
      </c>
      <c r="D47" s="67" t="str">
        <f>'[1]Plan Indicativo'!D219</f>
        <v>Inclusión social y reconciliación</v>
      </c>
      <c r="E47" s="66">
        <f>'[1]Plan Indicativo'!E219</f>
        <v>41</v>
      </c>
      <c r="F47" s="68" t="str">
        <f>'[1]Plan Indicativo'!F219</f>
        <v>Disminuir la Pobreza multidimensional 10,2%</v>
      </c>
      <c r="G47" s="68" t="str">
        <f>'[1]Plan Indicativo'!G219</f>
        <v xml:space="preserve">Aumentar en un 10% los participantes de los servicios sociales correspondientes al Programa de Persona Mayor </v>
      </c>
      <c r="H47" s="66" t="str">
        <f>'[1]Plan Indicativo'!H219</f>
        <v>000000112</v>
      </c>
      <c r="I47" s="68" t="str">
        <f>'[1]Plan Indicativo'!I219</f>
        <v xml:space="preserve">Porcentaje de participantes de los servicios sociales correspondientes al Programa de Persona Mayor </v>
      </c>
      <c r="J47" s="66">
        <f>'[1]Plan Indicativo'!J219</f>
        <v>16120</v>
      </c>
      <c r="K47" s="66">
        <f>'[1]Plan Indicativo'!K219</f>
        <v>17732</v>
      </c>
      <c r="L47" s="66" t="str">
        <f>'[1]Plan Indicativo'!L219</f>
        <v>4104</v>
      </c>
      <c r="M47" s="67" t="str">
        <f>'[1]Plan Indicativo'!M219</f>
        <v>Atención integral de población en situación permanente de desprotección social y/o familiar (4104)</v>
      </c>
      <c r="N47" s="66" t="str">
        <f>'[1]Plan Indicativo'!N219</f>
        <v>4104008</v>
      </c>
      <c r="O47" s="68" t="str">
        <f>'[1]Plan Indicativo'!O219</f>
        <v>Atender a 8400 adultos mayores violentados y/o que presentan abandono con atención integral; en salud, recreación y buen uso del tiempo libre mediante espacios culturales, artísticos y recreativos.</v>
      </c>
      <c r="P47" s="66">
        <f>'[1]Plan Indicativo'!P219</f>
        <v>410400800</v>
      </c>
      <c r="Q47" s="68" t="str">
        <f>'[1]Plan Indicativo'!Q219</f>
        <v>Adultos mayores atendidos con servicios integrales (410400800)</v>
      </c>
      <c r="R47" s="66" t="str">
        <f>'[1]Plan Indicativo'!AC219</f>
        <v>No Acumulativa</v>
      </c>
      <c r="S47" s="66">
        <f>'[1]Plan Indicativo'!AD219</f>
        <v>10</v>
      </c>
      <c r="T47" s="43">
        <f>'[1]Plan Indicativo'!R219</f>
        <v>7000</v>
      </c>
      <c r="U47" s="66" t="str">
        <f>'[1]Plan Indicativo'!S219</f>
        <v>Número</v>
      </c>
      <c r="V47" s="69">
        <f>'[1]Plan Indicativo'!T219</f>
        <v>8400</v>
      </c>
      <c r="W47" s="41">
        <f>'[1]Plan Indicativo'!U219</f>
        <v>2100</v>
      </c>
      <c r="X47" s="42">
        <f>'[1]Plan Indicativo'!V219</f>
        <v>0.25</v>
      </c>
      <c r="Y47" s="43">
        <f>'[1]Plan Indicativo'!W219</f>
        <v>8400</v>
      </c>
      <c r="Z47" s="42">
        <f>'[1]Plan Indicativo'!X219</f>
        <v>1</v>
      </c>
      <c r="AA47" s="43">
        <f>'[1]Plan Indicativo'!Y219</f>
        <v>8400</v>
      </c>
      <c r="AB47" s="42">
        <f>'[1]Plan Indicativo'!Z219</f>
        <v>1</v>
      </c>
      <c r="AC47" s="43">
        <f>'[1]Plan Indicativo'!AA219</f>
        <v>8400</v>
      </c>
      <c r="AD47" s="44">
        <f>'[1]Plan Indicativo'!AB219</f>
        <v>1</v>
      </c>
      <c r="AE47" s="41">
        <v>8822</v>
      </c>
      <c r="AF47" s="43">
        <f>'[2]Plan de Acción-metas'!O29</f>
        <v>6349</v>
      </c>
      <c r="AG47" s="43"/>
      <c r="AH47" s="45"/>
      <c r="AI47" s="70">
        <f t="shared" si="68"/>
        <v>4.2009523809523808</v>
      </c>
      <c r="AJ47" s="71">
        <f t="shared" si="70"/>
        <v>1</v>
      </c>
      <c r="AK47" s="70">
        <f t="shared" si="71"/>
        <v>0.75583333333333336</v>
      </c>
      <c r="AL47" s="71">
        <f t="shared" si="72"/>
        <v>0.75583333333333336</v>
      </c>
      <c r="AM47" s="70">
        <f t="shared" si="73"/>
        <v>0</v>
      </c>
      <c r="AN47" s="71">
        <f t="shared" si="74"/>
        <v>0</v>
      </c>
      <c r="AO47" s="70">
        <f t="shared" si="75"/>
        <v>0</v>
      </c>
      <c r="AP47" s="71">
        <f t="shared" si="76"/>
        <v>0</v>
      </c>
      <c r="AQ47" s="72">
        <f t="shared" si="77"/>
        <v>0.43895833333333334</v>
      </c>
      <c r="AR47" s="70">
        <f>+AVERAGE(AJ47,AL47,AN47,AP47)</f>
        <v>0.43895833333333334</v>
      </c>
      <c r="AS47" s="73">
        <f t="shared" si="78"/>
        <v>0.43895833333333334</v>
      </c>
      <c r="AT47" s="41">
        <v>771512988.33000004</v>
      </c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>
        <v>1480871680</v>
      </c>
      <c r="BG47" s="69"/>
      <c r="BH47" s="74">
        <f t="shared" si="79"/>
        <v>2252384668.3299999</v>
      </c>
      <c r="BI47" s="41">
        <v>738259873.89999998</v>
      </c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>
        <v>478239226.42999899</v>
      </c>
      <c r="BV47" s="69"/>
      <c r="BW47" s="75">
        <f t="shared" si="80"/>
        <v>1216499100.329999</v>
      </c>
      <c r="BX47" s="76">
        <v>1175632789</v>
      </c>
      <c r="BY47" s="77">
        <v>1158472789</v>
      </c>
      <c r="BZ47" s="78">
        <f t="shared" si="81"/>
        <v>0.54009384695019957</v>
      </c>
      <c r="CA47" s="79">
        <f t="shared" si="82"/>
        <v>0.52195027143017136</v>
      </c>
      <c r="CB47" s="80">
        <f t="shared" si="83"/>
        <v>0.51433167934806356</v>
      </c>
      <c r="CC47" s="41">
        <f>'[2]Plan de Acción-metas'!R29</f>
        <v>1285684000</v>
      </c>
      <c r="CD47" s="43">
        <f>'[2]Plan de Acción-metas'!S29</f>
        <v>0</v>
      </c>
      <c r="CE47" s="43">
        <f>'[2]Plan de Acción-metas'!T29</f>
        <v>0</v>
      </c>
      <c r="CF47" s="43">
        <f>'[2]Plan de Acción-metas'!U29</f>
        <v>0</v>
      </c>
      <c r="CG47" s="43">
        <f>'[2]Plan de Acción-metas'!V29</f>
        <v>0</v>
      </c>
      <c r="CH47" s="43">
        <f>'[2]Plan de Acción-metas'!W29</f>
        <v>0</v>
      </c>
      <c r="CI47" s="43">
        <f>'[2]Plan de Acción-metas'!X29</f>
        <v>0</v>
      </c>
      <c r="CJ47" s="43">
        <f>'[2]Plan de Acción-metas'!Y29</f>
        <v>0</v>
      </c>
      <c r="CK47" s="43">
        <f>'[2]Plan de Acción-metas'!Z29</f>
        <v>0</v>
      </c>
      <c r="CL47" s="43">
        <f>'[2]Plan de Acción-metas'!AA29</f>
        <v>0</v>
      </c>
      <c r="CM47" s="43">
        <f>'[2]Plan de Acción-metas'!AB29</f>
        <v>0</v>
      </c>
      <c r="CN47" s="43">
        <f>'[2]Plan de Acción-metas'!AC29</f>
        <v>0</v>
      </c>
      <c r="CO47" s="43">
        <f>'[2]Plan de Acción-metas'!AD29</f>
        <v>300000000</v>
      </c>
      <c r="CP47" s="69">
        <f>'[2]Plan de Acción-metas'!AE29</f>
        <v>1210000000</v>
      </c>
      <c r="CQ47" s="74">
        <f t="shared" si="84"/>
        <v>2795684000</v>
      </c>
      <c r="CR47" s="41">
        <f>'[2]Plan de Acción-metas'!AG29</f>
        <v>684600000</v>
      </c>
      <c r="CS47" s="43">
        <f>'[2]Plan de Acción-metas'!AH29</f>
        <v>0</v>
      </c>
      <c r="CT47" s="43">
        <f>'[2]Plan de Acción-metas'!AI29</f>
        <v>0</v>
      </c>
      <c r="CU47" s="43">
        <f>'[2]Plan de Acción-metas'!AJ29</f>
        <v>0</v>
      </c>
      <c r="CV47" s="43">
        <f>'[2]Plan de Acción-metas'!AK29</f>
        <v>0</v>
      </c>
      <c r="CW47" s="43">
        <f>'[2]Plan de Acción-metas'!AL29</f>
        <v>0</v>
      </c>
      <c r="CX47" s="43">
        <f>'[2]Plan de Acción-metas'!AM29</f>
        <v>0</v>
      </c>
      <c r="CY47" s="43">
        <f>'[2]Plan de Acción-metas'!AN29</f>
        <v>0</v>
      </c>
      <c r="CZ47" s="43">
        <f>'[2]Plan de Acción-metas'!AO29</f>
        <v>0</v>
      </c>
      <c r="DA47" s="43">
        <f>'[2]Plan de Acción-metas'!AP29</f>
        <v>0</v>
      </c>
      <c r="DB47" s="43">
        <f>'[2]Plan de Acción-metas'!AQ29</f>
        <v>0</v>
      </c>
      <c r="DC47" s="43">
        <f>'[2]Plan de Acción-metas'!AR29</f>
        <v>0</v>
      </c>
      <c r="DD47" s="43">
        <f>'[2]Plan de Acción-metas'!AS29</f>
        <v>288600000</v>
      </c>
      <c r="DE47" s="69">
        <f>'[2]Plan de Acción-metas'!AT29</f>
        <v>0</v>
      </c>
      <c r="DF47" s="75">
        <f t="shared" si="85"/>
        <v>973200000</v>
      </c>
      <c r="DG47" s="76">
        <f>'[2]Plan de Acción-metas'!AV29</f>
        <v>342439999.95999998</v>
      </c>
      <c r="DH47" s="81">
        <f>'[2]Plan de Acción-metas'!AW29</f>
        <v>332239999.95999998</v>
      </c>
      <c r="DI47" s="82">
        <f t="shared" si="86"/>
        <v>0.34810801220738824</v>
      </c>
      <c r="DJ47" s="79">
        <f t="shared" si="87"/>
        <v>0.12248880773363513</v>
      </c>
      <c r="DK47" s="80">
        <f t="shared" si="88"/>
        <v>0.11884032671789801</v>
      </c>
      <c r="DL47" s="60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61"/>
      <c r="ES47" s="61"/>
      <c r="ET47" s="61"/>
      <c r="EU47" s="62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61"/>
      <c r="GB47" s="61"/>
      <c r="GC47" s="61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61"/>
      <c r="HK47" s="61"/>
      <c r="HL47" s="63"/>
      <c r="HM47" s="83" t="str">
        <f>'[1]Plan Indicativo'!BL219</f>
        <v>Secretaría de Desarrollo Social</v>
      </c>
    </row>
    <row r="48" spans="1:221" ht="60" x14ac:dyDescent="0.25">
      <c r="A48" s="65">
        <f>'[1]Plan Indicativo'!A220</f>
        <v>212</v>
      </c>
      <c r="B48" s="66" t="str">
        <f>'[1]Plan Indicativo'!B220</f>
        <v>LE-1</v>
      </c>
      <c r="C48" s="67" t="str">
        <f>'[1]Plan Indicativo'!C220</f>
        <v>Territorio seguro que integra</v>
      </c>
      <c r="D48" s="67" t="str">
        <f>'[1]Plan Indicativo'!D220</f>
        <v>Inclusión social y reconciliación</v>
      </c>
      <c r="E48" s="66">
        <f>'[1]Plan Indicativo'!E220</f>
        <v>41</v>
      </c>
      <c r="F48" s="68" t="str">
        <f>'[1]Plan Indicativo'!F220</f>
        <v>Disminuir la Pobreza multidimensional 10,2%</v>
      </c>
      <c r="G48" s="68" t="str">
        <f>'[1]Plan Indicativo'!G220</f>
        <v xml:space="preserve">Aumentar en un 10% los participantes de los servicios sociales correspondientes al Programa de Persona Mayor </v>
      </c>
      <c r="H48" s="66" t="str">
        <f>'[1]Plan Indicativo'!H220</f>
        <v>000000112</v>
      </c>
      <c r="I48" s="68" t="str">
        <f>'[1]Plan Indicativo'!I220</f>
        <v xml:space="preserve">Porcentaje de participantes de los servicios sociales correspondientes al Programa de Persona Mayor </v>
      </c>
      <c r="J48" s="66">
        <f>'[1]Plan Indicativo'!J220</f>
        <v>16120</v>
      </c>
      <c r="K48" s="66">
        <f>'[1]Plan Indicativo'!K220</f>
        <v>17732</v>
      </c>
      <c r="L48" s="66" t="str">
        <f>'[1]Plan Indicativo'!L220</f>
        <v>4104</v>
      </c>
      <c r="M48" s="67" t="str">
        <f>'[1]Plan Indicativo'!M220</f>
        <v>Atención integral de población en situación permanente de desprotección social y/o familiar (4104)</v>
      </c>
      <c r="N48" s="66" t="str">
        <f>'[1]Plan Indicativo'!N220</f>
        <v>4104008</v>
      </c>
      <c r="O48" s="68" t="str">
        <f>'[1]Plan Indicativo'!O220</f>
        <v>Atender a 940 adultos mayores con servicios integrales en modalidad Centros Vida mediante espacios culturales, artísticos y recreativos.</v>
      </c>
      <c r="P48" s="66">
        <f>'[1]Plan Indicativo'!P220</f>
        <v>410400800</v>
      </c>
      <c r="Q48" s="68" t="str">
        <f>'[1]Plan Indicativo'!Q220</f>
        <v>Adultos mayores atendidos con servicios integrales (410400800)</v>
      </c>
      <c r="R48" s="66" t="str">
        <f>'[1]Plan Indicativo'!AC220</f>
        <v>No Acumulativa</v>
      </c>
      <c r="S48" s="66">
        <f>'[1]Plan Indicativo'!AD220</f>
        <v>10</v>
      </c>
      <c r="T48" s="43">
        <f>'[1]Plan Indicativo'!R220</f>
        <v>940</v>
      </c>
      <c r="U48" s="66" t="str">
        <f>'[1]Plan Indicativo'!S220</f>
        <v>Número</v>
      </c>
      <c r="V48" s="69">
        <f>'[1]Plan Indicativo'!T220</f>
        <v>940</v>
      </c>
      <c r="W48" s="41">
        <f>'[1]Plan Indicativo'!U220</f>
        <v>940</v>
      </c>
      <c r="X48" s="42">
        <f>'[1]Plan Indicativo'!V220</f>
        <v>0.25</v>
      </c>
      <c r="Y48" s="43">
        <f>'[1]Plan Indicativo'!W220</f>
        <v>940</v>
      </c>
      <c r="Z48" s="42">
        <f>'[1]Plan Indicativo'!X220</f>
        <v>0.25</v>
      </c>
      <c r="AA48" s="43">
        <f>'[1]Plan Indicativo'!Y220</f>
        <v>940</v>
      </c>
      <c r="AB48" s="42">
        <f>'[1]Plan Indicativo'!Z220</f>
        <v>0.25</v>
      </c>
      <c r="AC48" s="43">
        <f>'[1]Plan Indicativo'!AA220</f>
        <v>940</v>
      </c>
      <c r="AD48" s="44">
        <f>'[1]Plan Indicativo'!AB220</f>
        <v>0.25</v>
      </c>
      <c r="AE48" s="41">
        <v>838</v>
      </c>
      <c r="AF48" s="43">
        <f>'[2]Plan de Acción-metas'!O30</f>
        <v>812</v>
      </c>
      <c r="AG48" s="43"/>
      <c r="AH48" s="45"/>
      <c r="AI48" s="70">
        <f t="shared" si="68"/>
        <v>0.89148936170212767</v>
      </c>
      <c r="AJ48" s="71">
        <f t="shared" si="70"/>
        <v>0.89148936170212767</v>
      </c>
      <c r="AK48" s="70">
        <f t="shared" si="71"/>
        <v>0.86382978723404258</v>
      </c>
      <c r="AL48" s="71">
        <f t="shared" si="72"/>
        <v>0.86382978723404258</v>
      </c>
      <c r="AM48" s="70">
        <f t="shared" si="73"/>
        <v>0</v>
      </c>
      <c r="AN48" s="71">
        <f t="shared" si="74"/>
        <v>0</v>
      </c>
      <c r="AO48" s="70">
        <f t="shared" si="75"/>
        <v>0</v>
      </c>
      <c r="AP48" s="71">
        <f t="shared" si="76"/>
        <v>0</v>
      </c>
      <c r="AQ48" s="72">
        <f t="shared" si="77"/>
        <v>0.43882978723404253</v>
      </c>
      <c r="AR48" s="70">
        <f>+AVERAGE(AJ48,AL48,AN48,AP48)</f>
        <v>0.43882978723404253</v>
      </c>
      <c r="AS48" s="73">
        <f t="shared" si="78"/>
        <v>0.43882978723404253</v>
      </c>
      <c r="AT48" s="41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>
        <v>4610907877.4200001</v>
      </c>
      <c r="BG48" s="69"/>
      <c r="BH48" s="74">
        <f t="shared" si="79"/>
        <v>4610907877.4200001</v>
      </c>
      <c r="BI48" s="41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>
        <v>3994912026.1399999</v>
      </c>
      <c r="BV48" s="69"/>
      <c r="BW48" s="75">
        <f t="shared" si="80"/>
        <v>3994912026.1399999</v>
      </c>
      <c r="BX48" s="76">
        <v>3745381919.4699998</v>
      </c>
      <c r="BY48" s="77">
        <v>3745381919.4699998</v>
      </c>
      <c r="BZ48" s="78">
        <f t="shared" si="81"/>
        <v>0.86640465009145307</v>
      </c>
      <c r="CA48" s="79">
        <f t="shared" si="82"/>
        <v>0.81228730198914778</v>
      </c>
      <c r="CB48" s="80">
        <f t="shared" si="83"/>
        <v>0.81228730198914778</v>
      </c>
      <c r="CC48" s="41">
        <f>'[2]Plan de Acción-metas'!R30</f>
        <v>0</v>
      </c>
      <c r="CD48" s="43">
        <f>'[2]Plan de Acción-metas'!S30</f>
        <v>0</v>
      </c>
      <c r="CE48" s="43">
        <f>'[2]Plan de Acción-metas'!T30</f>
        <v>0</v>
      </c>
      <c r="CF48" s="43">
        <f>'[2]Plan de Acción-metas'!U30</f>
        <v>0</v>
      </c>
      <c r="CG48" s="43">
        <f>'[2]Plan de Acción-metas'!V30</f>
        <v>0</v>
      </c>
      <c r="CH48" s="43">
        <f>'[2]Plan de Acción-metas'!W30</f>
        <v>0</v>
      </c>
      <c r="CI48" s="43">
        <f>'[2]Plan de Acción-metas'!X30</f>
        <v>0</v>
      </c>
      <c r="CJ48" s="43">
        <f>'[2]Plan de Acción-metas'!Y30</f>
        <v>0</v>
      </c>
      <c r="CK48" s="43">
        <f>'[2]Plan de Acción-metas'!Z30</f>
        <v>0</v>
      </c>
      <c r="CL48" s="43">
        <f>'[2]Plan de Acción-metas'!AA30</f>
        <v>0</v>
      </c>
      <c r="CM48" s="43">
        <f>'[2]Plan de Acción-metas'!AB30</f>
        <v>0</v>
      </c>
      <c r="CN48" s="43">
        <f>'[2]Plan de Acción-metas'!AC30</f>
        <v>0</v>
      </c>
      <c r="CO48" s="43">
        <f>'[2]Plan de Acción-metas'!AD30</f>
        <v>5308402320</v>
      </c>
      <c r="CP48" s="69">
        <f>'[2]Plan de Acción-metas'!AE30</f>
        <v>0</v>
      </c>
      <c r="CQ48" s="74">
        <f t="shared" si="84"/>
        <v>5308402320</v>
      </c>
      <c r="CR48" s="41">
        <f>'[2]Plan de Acción-metas'!AG30</f>
        <v>0</v>
      </c>
      <c r="CS48" s="43">
        <f>'[2]Plan de Acción-metas'!AH30</f>
        <v>0</v>
      </c>
      <c r="CT48" s="43">
        <f>'[2]Plan de Acción-metas'!AI30</f>
        <v>0</v>
      </c>
      <c r="CU48" s="43">
        <f>'[2]Plan de Acción-metas'!AJ30</f>
        <v>0</v>
      </c>
      <c r="CV48" s="43">
        <f>'[2]Plan de Acción-metas'!AK30</f>
        <v>0</v>
      </c>
      <c r="CW48" s="43">
        <f>'[2]Plan de Acción-metas'!AL30</f>
        <v>0</v>
      </c>
      <c r="CX48" s="43">
        <f>'[2]Plan de Acción-metas'!AM30</f>
        <v>0</v>
      </c>
      <c r="CY48" s="43">
        <f>'[2]Plan de Acción-metas'!AN30</f>
        <v>0</v>
      </c>
      <c r="CZ48" s="43">
        <f>'[2]Plan de Acción-metas'!AO30</f>
        <v>0</v>
      </c>
      <c r="DA48" s="43">
        <f>'[2]Plan de Acción-metas'!AP30</f>
        <v>0</v>
      </c>
      <c r="DB48" s="43">
        <f>'[2]Plan de Acción-metas'!AQ30</f>
        <v>0</v>
      </c>
      <c r="DC48" s="43">
        <f>'[2]Plan de Acción-metas'!AR30</f>
        <v>0</v>
      </c>
      <c r="DD48" s="43">
        <f>'[2]Plan de Acción-metas'!AS30</f>
        <v>4834848804</v>
      </c>
      <c r="DE48" s="69">
        <f>'[2]Plan de Acción-metas'!AT30</f>
        <v>0</v>
      </c>
      <c r="DF48" s="75">
        <f t="shared" si="85"/>
        <v>4834848804</v>
      </c>
      <c r="DG48" s="76">
        <f>'[2]Plan de Acción-metas'!AV30</f>
        <v>1367801038</v>
      </c>
      <c r="DH48" s="81">
        <f>'[2]Plan de Acción-metas'!AW30</f>
        <v>1367801038</v>
      </c>
      <c r="DI48" s="82">
        <f t="shared" si="86"/>
        <v>0.91079170578013013</v>
      </c>
      <c r="DJ48" s="79">
        <f t="shared" si="87"/>
        <v>0.257667176590338</v>
      </c>
      <c r="DK48" s="80">
        <f t="shared" si="88"/>
        <v>0.257667176590338</v>
      </c>
      <c r="DL48" s="60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61"/>
      <c r="ES48" s="61"/>
      <c r="ET48" s="61"/>
      <c r="EU48" s="62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61"/>
      <c r="GB48" s="61"/>
      <c r="GC48" s="61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61"/>
      <c r="HK48" s="61"/>
      <c r="HL48" s="63"/>
      <c r="HM48" s="83" t="str">
        <f>'[1]Plan Indicativo'!BL220</f>
        <v>Secretaría de Desarrollo Social</v>
      </c>
    </row>
    <row r="49" spans="1:221" ht="60" x14ac:dyDescent="0.25">
      <c r="A49" s="65">
        <f>'[1]Plan Indicativo'!A221</f>
        <v>213</v>
      </c>
      <c r="B49" s="66" t="str">
        <f>'[1]Plan Indicativo'!B221</f>
        <v>LE-1</v>
      </c>
      <c r="C49" s="67" t="str">
        <f>'[1]Plan Indicativo'!C221</f>
        <v>Territorio seguro que integra</v>
      </c>
      <c r="D49" s="67" t="str">
        <f>'[1]Plan Indicativo'!D221</f>
        <v>Inclusión social y reconciliación</v>
      </c>
      <c r="E49" s="66">
        <f>'[1]Plan Indicativo'!E221</f>
        <v>41</v>
      </c>
      <c r="F49" s="68" t="str">
        <f>'[1]Plan Indicativo'!F221</f>
        <v>Disminuir la Pobreza multidimensional 10,2%</v>
      </c>
      <c r="G49" s="68" t="str">
        <f>'[1]Plan Indicativo'!G221</f>
        <v xml:space="preserve">Aumentar en un 10% los participantes de los servicios sociales correspondientes al Programa de Persona Mayor </v>
      </c>
      <c r="H49" s="66" t="str">
        <f>'[1]Plan Indicativo'!H221</f>
        <v>000000112</v>
      </c>
      <c r="I49" s="68" t="str">
        <f>'[1]Plan Indicativo'!I221</f>
        <v xml:space="preserve">Porcentaje de participantes de los servicios sociales correspondientes al Programa de Persona Mayor </v>
      </c>
      <c r="J49" s="66">
        <f>'[1]Plan Indicativo'!J221</f>
        <v>16120</v>
      </c>
      <c r="K49" s="66">
        <f>'[1]Plan Indicativo'!K221</f>
        <v>17732</v>
      </c>
      <c r="L49" s="66" t="str">
        <f>'[1]Plan Indicativo'!L221</f>
        <v>4104</v>
      </c>
      <c r="M49" s="67" t="str">
        <f>'[1]Plan Indicativo'!M221</f>
        <v>Atención integral de población en situación permanente de desprotección social y/o familiar (4104)</v>
      </c>
      <c r="N49" s="66" t="str">
        <f>'[1]Plan Indicativo'!N221</f>
        <v>4104008</v>
      </c>
      <c r="O49" s="68" t="str">
        <f>'[1]Plan Indicativo'!O221</f>
        <v>Aumentar a 700 la cobertura de personas mayores vinculadas a los procesos de atención integral modalidad Centro Bienestar</v>
      </c>
      <c r="P49" s="66">
        <f>'[1]Plan Indicativo'!P221</f>
        <v>410400800</v>
      </c>
      <c r="Q49" s="68" t="str">
        <f>'[1]Plan Indicativo'!Q221</f>
        <v>Adultos mayores atendidos con servicios integrales (410400800)</v>
      </c>
      <c r="R49" s="66" t="str">
        <f>'[1]Plan Indicativo'!AC221</f>
        <v>No Acumulativa</v>
      </c>
      <c r="S49" s="66">
        <f>'[1]Plan Indicativo'!AD221</f>
        <v>10</v>
      </c>
      <c r="T49" s="43">
        <f>'[1]Plan Indicativo'!R221</f>
        <v>670</v>
      </c>
      <c r="U49" s="66" t="str">
        <f>'[1]Plan Indicativo'!S221</f>
        <v>Número</v>
      </c>
      <c r="V49" s="69">
        <f>'[1]Plan Indicativo'!T221</f>
        <v>700</v>
      </c>
      <c r="W49" s="41">
        <f>'[1]Plan Indicativo'!U221</f>
        <v>700</v>
      </c>
      <c r="X49" s="42">
        <f>'[1]Plan Indicativo'!V221</f>
        <v>0.25</v>
      </c>
      <c r="Y49" s="43">
        <f>'[1]Plan Indicativo'!W221</f>
        <v>700</v>
      </c>
      <c r="Z49" s="42">
        <f>'[1]Plan Indicativo'!X221</f>
        <v>0.25</v>
      </c>
      <c r="AA49" s="43">
        <f>'[1]Plan Indicativo'!Y221</f>
        <v>700</v>
      </c>
      <c r="AB49" s="42">
        <f>'[1]Plan Indicativo'!Z221</f>
        <v>0.25</v>
      </c>
      <c r="AC49" s="43">
        <f>'[1]Plan Indicativo'!AA221</f>
        <v>700</v>
      </c>
      <c r="AD49" s="44">
        <f>'[1]Plan Indicativo'!AB221</f>
        <v>0.25</v>
      </c>
      <c r="AE49" s="41">
        <v>705</v>
      </c>
      <c r="AF49" s="43">
        <f>'[2]Plan de Acción-metas'!O31</f>
        <v>705</v>
      </c>
      <c r="AG49" s="43"/>
      <c r="AH49" s="45"/>
      <c r="AI49" s="70">
        <f t="shared" si="68"/>
        <v>1.0071428571428571</v>
      </c>
      <c r="AJ49" s="71">
        <f t="shared" si="70"/>
        <v>1</v>
      </c>
      <c r="AK49" s="70">
        <f t="shared" si="71"/>
        <v>1.0071428571428571</v>
      </c>
      <c r="AL49" s="71">
        <f t="shared" si="72"/>
        <v>1</v>
      </c>
      <c r="AM49" s="70">
        <f t="shared" si="73"/>
        <v>0</v>
      </c>
      <c r="AN49" s="71">
        <f t="shared" si="74"/>
        <v>0</v>
      </c>
      <c r="AO49" s="70">
        <f t="shared" si="75"/>
        <v>0</v>
      </c>
      <c r="AP49" s="71">
        <f t="shared" si="76"/>
        <v>0</v>
      </c>
      <c r="AQ49" s="72">
        <f t="shared" si="77"/>
        <v>0.5</v>
      </c>
      <c r="AR49" s="70">
        <f>+AVERAGE(AJ49,AL49,AN49,AP49)</f>
        <v>0.5</v>
      </c>
      <c r="AS49" s="73">
        <f t="shared" si="78"/>
        <v>0.5</v>
      </c>
      <c r="AT49" s="41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>
        <v>4997647585.4899998</v>
      </c>
      <c r="BG49" s="69"/>
      <c r="BH49" s="74">
        <f t="shared" si="79"/>
        <v>4997647585.4899998</v>
      </c>
      <c r="BI49" s="41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>
        <v>4296369952.7299995</v>
      </c>
      <c r="BV49" s="69"/>
      <c r="BW49" s="75">
        <f t="shared" si="80"/>
        <v>4296369952.7299995</v>
      </c>
      <c r="BX49" s="76">
        <v>3960797806.73</v>
      </c>
      <c r="BY49" s="77">
        <v>3960797806.73</v>
      </c>
      <c r="BZ49" s="78">
        <f t="shared" si="81"/>
        <v>0.85967845456008829</v>
      </c>
      <c r="CA49" s="79">
        <f t="shared" si="82"/>
        <v>0.79253243430562126</v>
      </c>
      <c r="CB49" s="80">
        <f t="shared" si="83"/>
        <v>0.79253243430562126</v>
      </c>
      <c r="CC49" s="41">
        <f>'[2]Plan de Acción-metas'!R31</f>
        <v>0</v>
      </c>
      <c r="CD49" s="43">
        <f>'[2]Plan de Acción-metas'!S31</f>
        <v>0</v>
      </c>
      <c r="CE49" s="43">
        <f>'[2]Plan de Acción-metas'!T31</f>
        <v>0</v>
      </c>
      <c r="CF49" s="43">
        <f>'[2]Plan de Acción-metas'!U31</f>
        <v>0</v>
      </c>
      <c r="CG49" s="43">
        <f>'[2]Plan de Acción-metas'!V31</f>
        <v>0</v>
      </c>
      <c r="CH49" s="43">
        <f>'[2]Plan de Acción-metas'!W31</f>
        <v>0</v>
      </c>
      <c r="CI49" s="43">
        <f>'[2]Plan de Acción-metas'!X31</f>
        <v>0</v>
      </c>
      <c r="CJ49" s="43">
        <f>'[2]Plan de Acción-metas'!Y31</f>
        <v>0</v>
      </c>
      <c r="CK49" s="43">
        <f>'[2]Plan de Acción-metas'!Z31</f>
        <v>0</v>
      </c>
      <c r="CL49" s="43">
        <f>'[2]Plan de Acción-metas'!AA31</f>
        <v>0</v>
      </c>
      <c r="CM49" s="43">
        <f>'[2]Plan de Acción-metas'!AB31</f>
        <v>0</v>
      </c>
      <c r="CN49" s="43">
        <f>'[2]Plan de Acción-metas'!AC31</f>
        <v>0</v>
      </c>
      <c r="CO49" s="43">
        <f>'[2]Plan de Acción-metas'!AD31</f>
        <v>3161340651</v>
      </c>
      <c r="CP49" s="69">
        <f>'[2]Plan de Acción-metas'!AE31</f>
        <v>2055785436.0999999</v>
      </c>
      <c r="CQ49" s="74">
        <f t="shared" si="84"/>
        <v>5217126087.1000004</v>
      </c>
      <c r="CR49" s="41">
        <f>'[2]Plan de Acción-metas'!AG31</f>
        <v>0</v>
      </c>
      <c r="CS49" s="43">
        <f>'[2]Plan de Acción-metas'!AH31</f>
        <v>0</v>
      </c>
      <c r="CT49" s="43">
        <f>'[2]Plan de Acción-metas'!AI31</f>
        <v>0</v>
      </c>
      <c r="CU49" s="43">
        <f>'[2]Plan de Acción-metas'!AJ31</f>
        <v>0</v>
      </c>
      <c r="CV49" s="43">
        <f>'[2]Plan de Acción-metas'!AK31</f>
        <v>0</v>
      </c>
      <c r="CW49" s="43">
        <f>'[2]Plan de Acción-metas'!AL31</f>
        <v>0</v>
      </c>
      <c r="CX49" s="43">
        <f>'[2]Plan de Acción-metas'!AM31</f>
        <v>0</v>
      </c>
      <c r="CY49" s="43">
        <f>'[2]Plan de Acción-metas'!AN31</f>
        <v>0</v>
      </c>
      <c r="CZ49" s="43">
        <f>'[2]Plan de Acción-metas'!AO31</f>
        <v>0</v>
      </c>
      <c r="DA49" s="43">
        <f>'[2]Plan de Acción-metas'!AP31</f>
        <v>0</v>
      </c>
      <c r="DB49" s="43">
        <f>'[2]Plan de Acción-metas'!AQ31</f>
        <v>0</v>
      </c>
      <c r="DC49" s="43">
        <f>'[2]Plan de Acción-metas'!AR31</f>
        <v>0</v>
      </c>
      <c r="DD49" s="43">
        <f>'[2]Plan de Acción-metas'!AS31</f>
        <v>3130654266</v>
      </c>
      <c r="DE49" s="69">
        <f>'[2]Plan de Acción-metas'!AT31</f>
        <v>0</v>
      </c>
      <c r="DF49" s="75">
        <f t="shared" si="85"/>
        <v>3130654266</v>
      </c>
      <c r="DG49" s="76">
        <f>'[2]Plan de Acción-metas'!AV31</f>
        <v>1474811253</v>
      </c>
      <c r="DH49" s="81">
        <f>'[2]Plan de Acción-metas'!AW31</f>
        <v>1474811253</v>
      </c>
      <c r="DI49" s="82">
        <f t="shared" si="86"/>
        <v>0.60007257132254022</v>
      </c>
      <c r="DJ49" s="79">
        <f t="shared" si="87"/>
        <v>0.28268652671566746</v>
      </c>
      <c r="DK49" s="80">
        <f t="shared" si="88"/>
        <v>0.28268652671566746</v>
      </c>
      <c r="DL49" s="60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61"/>
      <c r="ES49" s="61"/>
      <c r="ET49" s="61"/>
      <c r="EU49" s="62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61"/>
      <c r="GB49" s="61"/>
      <c r="GC49" s="61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61"/>
      <c r="HK49" s="61"/>
      <c r="HL49" s="63"/>
      <c r="HM49" s="83" t="str">
        <f>'[1]Plan Indicativo'!BL221</f>
        <v>Secretaría de Desarrollo Social</v>
      </c>
    </row>
    <row r="50" spans="1:221" ht="60" x14ac:dyDescent="0.25">
      <c r="A50" s="65">
        <f>'[1]Plan Indicativo'!A222</f>
        <v>214</v>
      </c>
      <c r="B50" s="66" t="str">
        <f>'[1]Plan Indicativo'!B222</f>
        <v>LE-1</v>
      </c>
      <c r="C50" s="67" t="str">
        <f>'[1]Plan Indicativo'!C222</f>
        <v>Territorio seguro que integra</v>
      </c>
      <c r="D50" s="67" t="str">
        <f>'[1]Plan Indicativo'!D222</f>
        <v>Inclusión social y reconciliación</v>
      </c>
      <c r="E50" s="66">
        <f>'[1]Plan Indicativo'!E222</f>
        <v>41</v>
      </c>
      <c r="F50" s="68" t="str">
        <f>'[1]Plan Indicativo'!F222</f>
        <v>Disminuir la Pobreza multidimensional 10,2%</v>
      </c>
      <c r="G50" s="68" t="str">
        <f>'[1]Plan Indicativo'!G222</f>
        <v>Disminuir a 109 la tasa de violencia intrafamiliar</v>
      </c>
      <c r="H50" s="66" t="str">
        <f>'[1]Plan Indicativo'!H222</f>
        <v>060020001</v>
      </c>
      <c r="I50" s="68" t="str">
        <f>'[1]Plan Indicativo'!I222</f>
        <v>Tasa de violencia intrafamiliar por cada 100.000 habitantes</v>
      </c>
      <c r="J50" s="66">
        <f>'[1]Plan Indicativo'!J222</f>
        <v>187.8937</v>
      </c>
      <c r="K50" s="66">
        <f>'[1]Plan Indicativo'!K222</f>
        <v>109.2</v>
      </c>
      <c r="L50" s="66" t="str">
        <f>'[1]Plan Indicativo'!L222</f>
        <v>4104</v>
      </c>
      <c r="M50" s="67" t="str">
        <f>'[1]Plan Indicativo'!M222</f>
        <v>Atención integral de población en situación permanente de desprotección social y/o familiar (4104)</v>
      </c>
      <c r="N50" s="66" t="str">
        <f>'[1]Plan Indicativo'!N222</f>
        <v>4104020</v>
      </c>
      <c r="O50" s="68" t="str">
        <f>'[1]Plan Indicativo'!O222</f>
        <v>Atender integralmente a 2200 personas con discapacidad del sector urbano y rural en extrema vulnerabilidad</v>
      </c>
      <c r="P50" s="66">
        <f>'[1]Plan Indicativo'!P222</f>
        <v>410402000</v>
      </c>
      <c r="Q50" s="68" t="str">
        <f>'[1]Plan Indicativo'!Q222</f>
        <v>Personas con discapacidad atendidas con servicios integrales. 
  (410402000)</v>
      </c>
      <c r="R50" s="66" t="str">
        <f>'[1]Plan Indicativo'!AC222</f>
        <v>Acumulativa</v>
      </c>
      <c r="S50" s="66">
        <f>'[1]Plan Indicativo'!AD222</f>
        <v>10</v>
      </c>
      <c r="T50" s="43">
        <f>'[1]Plan Indicativo'!R222</f>
        <v>1707</v>
      </c>
      <c r="U50" s="66" t="str">
        <f>'[1]Plan Indicativo'!S222</f>
        <v xml:space="preserve">Número </v>
      </c>
      <c r="V50" s="69">
        <f>'[1]Plan Indicativo'!T222</f>
        <v>2200</v>
      </c>
      <c r="W50" s="41">
        <f>'[1]Plan Indicativo'!U222</f>
        <v>550</v>
      </c>
      <c r="X50" s="42">
        <f>'[1]Plan Indicativo'!V222</f>
        <v>0.25</v>
      </c>
      <c r="Y50" s="43">
        <f>'[1]Plan Indicativo'!W222</f>
        <v>550</v>
      </c>
      <c r="Z50" s="42">
        <f>'[1]Plan Indicativo'!X222</f>
        <v>0.25</v>
      </c>
      <c r="AA50" s="43">
        <f>'[1]Plan Indicativo'!Y222</f>
        <v>550</v>
      </c>
      <c r="AB50" s="42">
        <f>'[1]Plan Indicativo'!Z222</f>
        <v>0.25</v>
      </c>
      <c r="AC50" s="43">
        <f>'[1]Plan Indicativo'!AA222</f>
        <v>550</v>
      </c>
      <c r="AD50" s="44">
        <f>'[1]Plan Indicativo'!AB222</f>
        <v>0.25</v>
      </c>
      <c r="AE50" s="41">
        <v>468</v>
      </c>
      <c r="AF50" s="43">
        <f>'[2]Plan de Acción-metas'!O32</f>
        <v>320</v>
      </c>
      <c r="AG50" s="43"/>
      <c r="AH50" s="45"/>
      <c r="AI50" s="70">
        <f t="shared" si="68"/>
        <v>0.85090909090909095</v>
      </c>
      <c r="AJ50" s="71">
        <f t="shared" si="70"/>
        <v>0.85090909090909095</v>
      </c>
      <c r="AK50" s="70">
        <f t="shared" si="71"/>
        <v>0.58181818181818179</v>
      </c>
      <c r="AL50" s="71">
        <f t="shared" si="72"/>
        <v>0.58181818181818179</v>
      </c>
      <c r="AM50" s="70">
        <f t="shared" si="73"/>
        <v>0</v>
      </c>
      <c r="AN50" s="71">
        <f t="shared" si="74"/>
        <v>0</v>
      </c>
      <c r="AO50" s="70">
        <f t="shared" si="75"/>
        <v>0</v>
      </c>
      <c r="AP50" s="71">
        <f t="shared" si="76"/>
        <v>0</v>
      </c>
      <c r="AQ50" s="72">
        <f t="shared" si="77"/>
        <v>0.35818181818181816</v>
      </c>
      <c r="AR50" s="70">
        <f>+SUM(AE50:AH50)/V50</f>
        <v>0.35818181818181816</v>
      </c>
      <c r="AS50" s="73">
        <f t="shared" si="78"/>
        <v>0.35818181818181816</v>
      </c>
      <c r="AT50" s="41">
        <v>2560750000</v>
      </c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69"/>
      <c r="BH50" s="74">
        <f t="shared" si="79"/>
        <v>2560750000</v>
      </c>
      <c r="BI50" s="41">
        <v>2241050239.5500002</v>
      </c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69"/>
      <c r="BW50" s="75">
        <f t="shared" si="80"/>
        <v>2241050239.5500002</v>
      </c>
      <c r="BX50" s="76">
        <v>1747185206.8800001</v>
      </c>
      <c r="BY50" s="77">
        <v>1747185206.8800001</v>
      </c>
      <c r="BZ50" s="78">
        <f t="shared" si="81"/>
        <v>0.8751538570926487</v>
      </c>
      <c r="CA50" s="79">
        <f t="shared" si="82"/>
        <v>0.68229433052035537</v>
      </c>
      <c r="CB50" s="80">
        <f t="shared" si="83"/>
        <v>0.68229433052035537</v>
      </c>
      <c r="CC50" s="41">
        <f>'[2]Plan de Acción-metas'!R32</f>
        <v>2001690782</v>
      </c>
      <c r="CD50" s="43">
        <f>'[2]Plan de Acción-metas'!S32</f>
        <v>0</v>
      </c>
      <c r="CE50" s="43">
        <f>'[2]Plan de Acción-metas'!T32</f>
        <v>0</v>
      </c>
      <c r="CF50" s="43">
        <f>'[2]Plan de Acción-metas'!U32</f>
        <v>0</v>
      </c>
      <c r="CG50" s="43">
        <f>'[2]Plan de Acción-metas'!V32</f>
        <v>0</v>
      </c>
      <c r="CH50" s="43">
        <f>'[2]Plan de Acción-metas'!W32</f>
        <v>0</v>
      </c>
      <c r="CI50" s="43">
        <f>'[2]Plan de Acción-metas'!X32</f>
        <v>0</v>
      </c>
      <c r="CJ50" s="43">
        <f>'[2]Plan de Acción-metas'!Y32</f>
        <v>0</v>
      </c>
      <c r="CK50" s="43">
        <f>'[2]Plan de Acción-metas'!Z32</f>
        <v>0</v>
      </c>
      <c r="CL50" s="43">
        <f>'[2]Plan de Acción-metas'!AA32</f>
        <v>0</v>
      </c>
      <c r="CM50" s="43">
        <f>'[2]Plan de Acción-metas'!AB32</f>
        <v>0</v>
      </c>
      <c r="CN50" s="43">
        <f>'[2]Plan de Acción-metas'!AC32</f>
        <v>0</v>
      </c>
      <c r="CO50" s="43">
        <f>'[2]Plan de Acción-metas'!AD32</f>
        <v>0</v>
      </c>
      <c r="CP50" s="69">
        <f>'[2]Plan de Acción-metas'!AE32</f>
        <v>0</v>
      </c>
      <c r="CQ50" s="74">
        <f t="shared" si="84"/>
        <v>2001690782</v>
      </c>
      <c r="CR50" s="41">
        <f>'[2]Plan de Acción-metas'!AG32</f>
        <v>1059297965.4299999</v>
      </c>
      <c r="CS50" s="43">
        <f>'[2]Plan de Acción-metas'!AH32</f>
        <v>0</v>
      </c>
      <c r="CT50" s="43">
        <f>'[2]Plan de Acción-metas'!AI32</f>
        <v>0</v>
      </c>
      <c r="CU50" s="43">
        <f>'[2]Plan de Acción-metas'!AJ32</f>
        <v>0</v>
      </c>
      <c r="CV50" s="43">
        <f>'[2]Plan de Acción-metas'!AK32</f>
        <v>0</v>
      </c>
      <c r="CW50" s="43">
        <f>'[2]Plan de Acción-metas'!AL32</f>
        <v>0</v>
      </c>
      <c r="CX50" s="43">
        <f>'[2]Plan de Acción-metas'!AM32</f>
        <v>0</v>
      </c>
      <c r="CY50" s="43">
        <f>'[2]Plan de Acción-metas'!AN32</f>
        <v>0</v>
      </c>
      <c r="CZ50" s="43">
        <f>'[2]Plan de Acción-metas'!AO32</f>
        <v>0</v>
      </c>
      <c r="DA50" s="43">
        <f>'[2]Plan de Acción-metas'!AP32</f>
        <v>0</v>
      </c>
      <c r="DB50" s="43">
        <f>'[2]Plan de Acción-metas'!AQ32</f>
        <v>0</v>
      </c>
      <c r="DC50" s="43">
        <f>'[2]Plan de Acción-metas'!AR32</f>
        <v>0</v>
      </c>
      <c r="DD50" s="43">
        <f>'[2]Plan de Acción-metas'!AS32</f>
        <v>0</v>
      </c>
      <c r="DE50" s="69">
        <f>'[2]Plan de Acción-metas'!AT32</f>
        <v>0</v>
      </c>
      <c r="DF50" s="75">
        <f t="shared" si="85"/>
        <v>1059297965.4299999</v>
      </c>
      <c r="DG50" s="76">
        <f>'[2]Plan de Acción-metas'!AV32</f>
        <v>1045936580.03</v>
      </c>
      <c r="DH50" s="81">
        <f>'[2]Plan de Acción-metas'!AW32</f>
        <v>1045936580.03</v>
      </c>
      <c r="DI50" s="82">
        <f t="shared" si="86"/>
        <v>0.52920160044479836</v>
      </c>
      <c r="DJ50" s="79">
        <f t="shared" si="87"/>
        <v>0.5225265507717165</v>
      </c>
      <c r="DK50" s="80">
        <f t="shared" si="88"/>
        <v>0.5225265507717165</v>
      </c>
      <c r="DL50" s="60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61"/>
      <c r="ES50" s="61"/>
      <c r="ET50" s="61"/>
      <c r="EU50" s="62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61"/>
      <c r="GB50" s="61"/>
      <c r="GC50" s="61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61"/>
      <c r="HK50" s="61"/>
      <c r="HL50" s="63"/>
      <c r="HM50" s="83" t="str">
        <f>'[1]Plan Indicativo'!BL222</f>
        <v>Secretaría de Desarrollo Social</v>
      </c>
    </row>
    <row r="51" spans="1:221" ht="90" x14ac:dyDescent="0.25">
      <c r="A51" s="65">
        <f>'[1]Plan Indicativo'!A227</f>
        <v>219</v>
      </c>
      <c r="B51" s="66" t="str">
        <f>'[1]Plan Indicativo'!B227</f>
        <v>LE-1</v>
      </c>
      <c r="C51" s="67" t="str">
        <f>'[1]Plan Indicativo'!C227</f>
        <v>Territorio seguro que integra</v>
      </c>
      <c r="D51" s="67" t="str">
        <f>'[1]Plan Indicativo'!D227</f>
        <v>Inclusión social y reconciliación</v>
      </c>
      <c r="E51" s="66">
        <f>'[1]Plan Indicativo'!E227</f>
        <v>41</v>
      </c>
      <c r="F51" s="68" t="str">
        <f>'[1]Plan Indicativo'!F227</f>
        <v>Disminuir la Pobreza multidimensional 10,2%</v>
      </c>
      <c r="G51" s="68" t="str">
        <f>'[1]Plan Indicativo'!G227</f>
        <v>Disminuir a 14,44 indice de interrelación de problematicas</v>
      </c>
      <c r="H51" s="66" t="str">
        <f>'[1]Plan Indicativo'!H227</f>
        <v>60020023</v>
      </c>
      <c r="I51" s="68" t="str">
        <f>'[1]Plan Indicativo'!I227</f>
        <v>Indice de interrelación de problematicas</v>
      </c>
      <c r="J51" s="66">
        <f>'[1]Plan Indicativo'!J227</f>
        <v>15.44</v>
      </c>
      <c r="K51" s="66">
        <f>'[1]Plan Indicativo'!K227</f>
        <v>14.44</v>
      </c>
      <c r="L51" s="66" t="str">
        <f>'[1]Plan Indicativo'!L227</f>
        <v>4102</v>
      </c>
      <c r="M51" s="67" t="str">
        <f>'[1]Plan Indicativo'!M227</f>
        <v>Desarrollo integral de la primera infancia a la juventud, y fortalecimiento de las capacidades de las familias de niñas, niños y adolescentes (4102)</v>
      </c>
      <c r="N51" s="66" t="str">
        <f>'[1]Plan Indicativo'!N227</f>
        <v>4102046</v>
      </c>
      <c r="O51" s="68" t="str">
        <f>'[1]Plan Indicativo'!O227</f>
        <v>Realizar 12 campañas de promoción  y prevención de los derechos de los niños, niñas, adolescentes y jóvenes y  mecanismos de restablecimiento de derechos.</v>
      </c>
      <c r="P51" s="66">
        <f>'[1]Plan Indicativo'!P227</f>
        <v>410204600</v>
      </c>
      <c r="Q51" s="68" t="str">
        <f>'[1]Plan Indicativo'!Q227</f>
        <v>Campañas de promoción realizadas (410204600)</v>
      </c>
      <c r="R51" s="66" t="str">
        <f>'[1]Plan Indicativo'!AC227</f>
        <v>Acumulativa</v>
      </c>
      <c r="S51" s="66">
        <f>'[1]Plan Indicativo'!AD227</f>
        <v>10</v>
      </c>
      <c r="T51" s="43">
        <f>'[1]Plan Indicativo'!R227</f>
        <v>10</v>
      </c>
      <c r="U51" s="66" t="str">
        <f>'[1]Plan Indicativo'!S227</f>
        <v>Número</v>
      </c>
      <c r="V51" s="69">
        <f>'[1]Plan Indicativo'!T227</f>
        <v>12</v>
      </c>
      <c r="W51" s="41">
        <f>'[1]Plan Indicativo'!U227</f>
        <v>3</v>
      </c>
      <c r="X51" s="42">
        <f>'[1]Plan Indicativo'!V227</f>
        <v>0.25</v>
      </c>
      <c r="Y51" s="43">
        <f>'[1]Plan Indicativo'!W227</f>
        <v>3</v>
      </c>
      <c r="Z51" s="42">
        <f>'[1]Plan Indicativo'!X227</f>
        <v>0.25</v>
      </c>
      <c r="AA51" s="43">
        <f>'[1]Plan Indicativo'!Y227</f>
        <v>3</v>
      </c>
      <c r="AB51" s="42">
        <f>'[1]Plan Indicativo'!Z227</f>
        <v>0.25</v>
      </c>
      <c r="AC51" s="43">
        <f>'[1]Plan Indicativo'!AA227</f>
        <v>3</v>
      </c>
      <c r="AD51" s="44">
        <f>'[1]Plan Indicativo'!AB227</f>
        <v>0.25</v>
      </c>
      <c r="AE51" s="41">
        <v>3</v>
      </c>
      <c r="AF51" s="43">
        <f>'[2]Plan de Acción-metas'!O37</f>
        <v>1.8</v>
      </c>
      <c r="AG51" s="43"/>
      <c r="AH51" s="45"/>
      <c r="AI51" s="70">
        <f t="shared" si="68"/>
        <v>1</v>
      </c>
      <c r="AJ51" s="71">
        <f t="shared" si="70"/>
        <v>1</v>
      </c>
      <c r="AK51" s="70">
        <f t="shared" si="71"/>
        <v>0.6</v>
      </c>
      <c r="AL51" s="71">
        <f t="shared" si="72"/>
        <v>0.6</v>
      </c>
      <c r="AM51" s="70">
        <f t="shared" si="73"/>
        <v>0</v>
      </c>
      <c r="AN51" s="71">
        <f t="shared" si="74"/>
        <v>0</v>
      </c>
      <c r="AO51" s="70">
        <f t="shared" si="75"/>
        <v>0</v>
      </c>
      <c r="AP51" s="71">
        <f t="shared" si="76"/>
        <v>0</v>
      </c>
      <c r="AQ51" s="72">
        <f t="shared" si="77"/>
        <v>0.39999999999999997</v>
      </c>
      <c r="AR51" s="70">
        <f t="shared" ref="AR51:AR54" si="89">+SUM(AE51:AH51)/V51</f>
        <v>0.39999999999999997</v>
      </c>
      <c r="AS51" s="73">
        <f t="shared" si="78"/>
        <v>0.39999999999999997</v>
      </c>
      <c r="AT51" s="41">
        <v>264699999.33000001</v>
      </c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69"/>
      <c r="BH51" s="74">
        <f t="shared" si="79"/>
        <v>264699999.33000001</v>
      </c>
      <c r="BI51" s="41">
        <v>263249999.28999999</v>
      </c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69"/>
      <c r="BW51" s="75">
        <f t="shared" si="80"/>
        <v>263249999.28999999</v>
      </c>
      <c r="BX51" s="76">
        <v>253355424.28999999</v>
      </c>
      <c r="BY51" s="77">
        <v>253355424.28999999</v>
      </c>
      <c r="BZ51" s="78">
        <f t="shared" si="81"/>
        <v>0.99452210032614197</v>
      </c>
      <c r="CA51" s="79">
        <f t="shared" si="82"/>
        <v>0.95714176400183215</v>
      </c>
      <c r="CB51" s="80">
        <f t="shared" si="83"/>
        <v>0.95714176400183215</v>
      </c>
      <c r="CC51" s="41">
        <f>'[2]Plan de Acción-metas'!R37</f>
        <v>239805000</v>
      </c>
      <c r="CD51" s="43">
        <f>'[2]Plan de Acción-metas'!S37</f>
        <v>0</v>
      </c>
      <c r="CE51" s="43">
        <f>'[2]Plan de Acción-metas'!T37</f>
        <v>0</v>
      </c>
      <c r="CF51" s="43">
        <f>'[2]Plan de Acción-metas'!U37</f>
        <v>0</v>
      </c>
      <c r="CG51" s="43">
        <f>'[2]Plan de Acción-metas'!V37</f>
        <v>0</v>
      </c>
      <c r="CH51" s="43">
        <f>'[2]Plan de Acción-metas'!W37</f>
        <v>0</v>
      </c>
      <c r="CI51" s="43">
        <f>'[2]Plan de Acción-metas'!X37</f>
        <v>0</v>
      </c>
      <c r="CJ51" s="43">
        <f>'[2]Plan de Acción-metas'!Y37</f>
        <v>0</v>
      </c>
      <c r="CK51" s="43">
        <f>'[2]Plan de Acción-metas'!Z37</f>
        <v>0</v>
      </c>
      <c r="CL51" s="43">
        <f>'[2]Plan de Acción-metas'!AA37</f>
        <v>0</v>
      </c>
      <c r="CM51" s="43">
        <f>'[2]Plan de Acción-metas'!AB37</f>
        <v>0</v>
      </c>
      <c r="CN51" s="43">
        <f>'[2]Plan de Acción-metas'!AC37</f>
        <v>0</v>
      </c>
      <c r="CO51" s="43">
        <f>'[2]Plan de Acción-metas'!AD37</f>
        <v>0</v>
      </c>
      <c r="CP51" s="69">
        <f>'[2]Plan de Acción-metas'!AE37</f>
        <v>100000000</v>
      </c>
      <c r="CQ51" s="74">
        <f t="shared" si="84"/>
        <v>339805000</v>
      </c>
      <c r="CR51" s="41">
        <f>'[2]Plan de Acción-metas'!AG37</f>
        <v>214200000</v>
      </c>
      <c r="CS51" s="43">
        <f>'[2]Plan de Acción-metas'!AH37</f>
        <v>0</v>
      </c>
      <c r="CT51" s="43">
        <f>'[2]Plan de Acción-metas'!AI37</f>
        <v>0</v>
      </c>
      <c r="CU51" s="43">
        <f>'[2]Plan de Acción-metas'!AJ37</f>
        <v>0</v>
      </c>
      <c r="CV51" s="43">
        <f>'[2]Plan de Acción-metas'!AK37</f>
        <v>0</v>
      </c>
      <c r="CW51" s="43">
        <f>'[2]Plan de Acción-metas'!AL37</f>
        <v>0</v>
      </c>
      <c r="CX51" s="43">
        <f>'[2]Plan de Acción-metas'!AM37</f>
        <v>0</v>
      </c>
      <c r="CY51" s="43">
        <f>'[2]Plan de Acción-metas'!AN37</f>
        <v>0</v>
      </c>
      <c r="CZ51" s="43">
        <f>'[2]Plan de Acción-metas'!AO37</f>
        <v>0</v>
      </c>
      <c r="DA51" s="43">
        <f>'[2]Plan de Acción-metas'!AP37</f>
        <v>0</v>
      </c>
      <c r="DB51" s="43">
        <f>'[2]Plan de Acción-metas'!AQ37</f>
        <v>0</v>
      </c>
      <c r="DC51" s="43">
        <f>'[2]Plan de Acción-metas'!AR37</f>
        <v>0</v>
      </c>
      <c r="DD51" s="43">
        <f>'[2]Plan de Acción-metas'!AS37</f>
        <v>0</v>
      </c>
      <c r="DE51" s="69">
        <f>'[2]Plan de Acción-metas'!AT37</f>
        <v>0</v>
      </c>
      <c r="DF51" s="75">
        <f t="shared" si="85"/>
        <v>214200000</v>
      </c>
      <c r="DG51" s="76">
        <f>'[2]Plan de Acción-metas'!AV37</f>
        <v>73933333.319999993</v>
      </c>
      <c r="DH51" s="81">
        <f>'[2]Plan de Acción-metas'!AW37</f>
        <v>73933333.319999993</v>
      </c>
      <c r="DI51" s="82">
        <f t="shared" si="86"/>
        <v>0.63036153087800351</v>
      </c>
      <c r="DJ51" s="79">
        <f t="shared" si="87"/>
        <v>0.21757576645428994</v>
      </c>
      <c r="DK51" s="80">
        <f t="shared" si="88"/>
        <v>0.21757576645428994</v>
      </c>
      <c r="DL51" s="60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61"/>
      <c r="ES51" s="61"/>
      <c r="ET51" s="61"/>
      <c r="EU51" s="62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61"/>
      <c r="GB51" s="61"/>
      <c r="GC51" s="61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  <c r="HG51" s="43"/>
      <c r="HH51" s="43"/>
      <c r="HI51" s="43"/>
      <c r="HJ51" s="61"/>
      <c r="HK51" s="61"/>
      <c r="HL51" s="63"/>
      <c r="HM51" s="83" t="str">
        <f>'[1]Plan Indicativo'!BL227</f>
        <v>Secretaría de Desarrollo Social</v>
      </c>
    </row>
    <row r="52" spans="1:221" ht="90" x14ac:dyDescent="0.25">
      <c r="A52" s="65">
        <f>'[1]Plan Indicativo'!A228</f>
        <v>220</v>
      </c>
      <c r="B52" s="66" t="str">
        <f>'[1]Plan Indicativo'!B228</f>
        <v>LE-1</v>
      </c>
      <c r="C52" s="67" t="str">
        <f>'[1]Plan Indicativo'!C228</f>
        <v>Territorio seguro que integra</v>
      </c>
      <c r="D52" s="67" t="str">
        <f>'[1]Plan Indicativo'!D228</f>
        <v>Inclusión social y reconciliación</v>
      </c>
      <c r="E52" s="66">
        <f>'[1]Plan Indicativo'!E228</f>
        <v>41</v>
      </c>
      <c r="F52" s="68" t="str">
        <f>'[1]Plan Indicativo'!F228</f>
        <v>Disminuir la Pobreza multidimensional 10,2%</v>
      </c>
      <c r="G52" s="68" t="str">
        <f>'[1]Plan Indicativo'!G228</f>
        <v>Disminuir a 14,44 indice de interrelación de problematicas</v>
      </c>
      <c r="H52" s="66" t="str">
        <f>'[1]Plan Indicativo'!H228</f>
        <v>60020023</v>
      </c>
      <c r="I52" s="68" t="str">
        <f>'[1]Plan Indicativo'!I228</f>
        <v>Indice de interrelación de problematicas</v>
      </c>
      <c r="J52" s="66">
        <f>'[1]Plan Indicativo'!J228</f>
        <v>15.44</v>
      </c>
      <c r="K52" s="66">
        <f>'[1]Plan Indicativo'!K228</f>
        <v>14.44</v>
      </c>
      <c r="L52" s="66" t="str">
        <f>'[1]Plan Indicativo'!L228</f>
        <v>4103</v>
      </c>
      <c r="M52" s="67" t="str">
        <f>'[1]Plan Indicativo'!M228</f>
        <v>Inclusión social y productiva para la población en situación de vulnerabilidad (4103)</v>
      </c>
      <c r="N52" s="66" t="str">
        <f>'[1]Plan Indicativo'!N228</f>
        <v>4103052</v>
      </c>
      <c r="O52" s="68" t="str">
        <f>'[1]Plan Indicativo'!O228</f>
        <v>Beneficiar a mil (1000) madres comunitarias y cuidadoras de la infancia a través de una estrategia de fortalecimiento en componentes, pedagógico, comunitario, gestión de redes y de economía de cuidado (bono rosa).</v>
      </c>
      <c r="P52" s="66">
        <f>'[1]Plan Indicativo'!P228</f>
        <v>410305200</v>
      </c>
      <c r="Q52" s="68" t="str">
        <f>'[1]Plan Indicativo'!Q228</f>
        <v>Beneficiarios potenciales para quienes se gestiona la oferta social
 (410305200)</v>
      </c>
      <c r="R52" s="66" t="str">
        <f>'[1]Plan Indicativo'!AC228</f>
        <v>Acumulativa</v>
      </c>
      <c r="S52" s="66">
        <f>'[1]Plan Indicativo'!AD228</f>
        <v>10</v>
      </c>
      <c r="T52" s="43">
        <f>'[1]Plan Indicativo'!R228</f>
        <v>200</v>
      </c>
      <c r="U52" s="66" t="str">
        <f>'[1]Plan Indicativo'!S228</f>
        <v>Número</v>
      </c>
      <c r="V52" s="69">
        <f>'[1]Plan Indicativo'!T228</f>
        <v>1000</v>
      </c>
      <c r="W52" s="41">
        <f>'[1]Plan Indicativo'!U228</f>
        <v>250</v>
      </c>
      <c r="X52" s="42">
        <f>'[1]Plan Indicativo'!V228</f>
        <v>0.25</v>
      </c>
      <c r="Y52" s="43">
        <f>'[1]Plan Indicativo'!W228</f>
        <v>250</v>
      </c>
      <c r="Z52" s="42">
        <f>'[1]Plan Indicativo'!X228</f>
        <v>0.25</v>
      </c>
      <c r="AA52" s="43">
        <f>'[1]Plan Indicativo'!Y228</f>
        <v>250</v>
      </c>
      <c r="AB52" s="42">
        <f>'[1]Plan Indicativo'!Z228</f>
        <v>0.25</v>
      </c>
      <c r="AC52" s="43">
        <f>'[1]Plan Indicativo'!AA228</f>
        <v>250</v>
      </c>
      <c r="AD52" s="44">
        <f>'[1]Plan Indicativo'!AB228</f>
        <v>0.25</v>
      </c>
      <c r="AE52" s="41">
        <v>1739</v>
      </c>
      <c r="AF52" s="43">
        <f>'[2]Plan de Acción-metas'!O38</f>
        <v>0</v>
      </c>
      <c r="AG52" s="43"/>
      <c r="AH52" s="45"/>
      <c r="AI52" s="70">
        <f t="shared" si="68"/>
        <v>6.9560000000000004</v>
      </c>
      <c r="AJ52" s="71">
        <f t="shared" si="70"/>
        <v>1</v>
      </c>
      <c r="AK52" s="70">
        <f t="shared" si="71"/>
        <v>0</v>
      </c>
      <c r="AL52" s="71">
        <f t="shared" si="72"/>
        <v>0</v>
      </c>
      <c r="AM52" s="70">
        <f t="shared" si="73"/>
        <v>0</v>
      </c>
      <c r="AN52" s="71">
        <f t="shared" si="74"/>
        <v>0</v>
      </c>
      <c r="AO52" s="70">
        <f t="shared" si="75"/>
        <v>0</v>
      </c>
      <c r="AP52" s="71">
        <f t="shared" si="76"/>
        <v>0</v>
      </c>
      <c r="AQ52" s="72">
        <f t="shared" si="77"/>
        <v>1</v>
      </c>
      <c r="AR52" s="70">
        <f t="shared" si="89"/>
        <v>1.7390000000000001</v>
      </c>
      <c r="AS52" s="73">
        <f t="shared" si="78"/>
        <v>1</v>
      </c>
      <c r="AT52" s="41">
        <v>280600000</v>
      </c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69"/>
      <c r="BH52" s="74">
        <f t="shared" si="79"/>
        <v>280600000</v>
      </c>
      <c r="BI52" s="41">
        <v>225199999.31999999</v>
      </c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69"/>
      <c r="BW52" s="75">
        <f t="shared" si="80"/>
        <v>225199999.31999999</v>
      </c>
      <c r="BX52" s="76">
        <v>225199999.31999999</v>
      </c>
      <c r="BY52" s="77">
        <v>225199999.31999999</v>
      </c>
      <c r="BZ52" s="78">
        <f t="shared" si="81"/>
        <v>0.80256592772630075</v>
      </c>
      <c r="CA52" s="79">
        <f t="shared" si="82"/>
        <v>0.80256592772630075</v>
      </c>
      <c r="CB52" s="80">
        <f t="shared" si="83"/>
        <v>0.80256592772630075</v>
      </c>
      <c r="CC52" s="41">
        <f>'[2]Plan de Acción-metas'!R38</f>
        <v>100000000</v>
      </c>
      <c r="CD52" s="43">
        <f>'[2]Plan de Acción-metas'!S38</f>
        <v>0</v>
      </c>
      <c r="CE52" s="43">
        <f>'[2]Plan de Acción-metas'!T38</f>
        <v>0</v>
      </c>
      <c r="CF52" s="43">
        <f>'[2]Plan de Acción-metas'!U38</f>
        <v>0</v>
      </c>
      <c r="CG52" s="43">
        <f>'[2]Plan de Acción-metas'!V38</f>
        <v>0</v>
      </c>
      <c r="CH52" s="43">
        <f>'[2]Plan de Acción-metas'!W38</f>
        <v>0</v>
      </c>
      <c r="CI52" s="43">
        <f>'[2]Plan de Acción-metas'!X38</f>
        <v>0</v>
      </c>
      <c r="CJ52" s="43">
        <f>'[2]Plan de Acción-metas'!Y38</f>
        <v>0</v>
      </c>
      <c r="CK52" s="43">
        <f>'[2]Plan de Acción-metas'!Z38</f>
        <v>0</v>
      </c>
      <c r="CL52" s="43">
        <f>'[2]Plan de Acción-metas'!AA38</f>
        <v>0</v>
      </c>
      <c r="CM52" s="43">
        <f>'[2]Plan de Acción-metas'!AB38</f>
        <v>0</v>
      </c>
      <c r="CN52" s="43">
        <f>'[2]Plan de Acción-metas'!AC38</f>
        <v>0</v>
      </c>
      <c r="CO52" s="43">
        <f>'[2]Plan de Acción-metas'!AD38</f>
        <v>0</v>
      </c>
      <c r="CP52" s="69">
        <f>'[2]Plan de Acción-metas'!AE38</f>
        <v>75000000</v>
      </c>
      <c r="CQ52" s="74">
        <f t="shared" si="84"/>
        <v>175000000</v>
      </c>
      <c r="CR52" s="41">
        <f>'[2]Plan de Acción-metas'!AG38</f>
        <v>0</v>
      </c>
      <c r="CS52" s="43">
        <f>'[2]Plan de Acción-metas'!AH38</f>
        <v>0</v>
      </c>
      <c r="CT52" s="43">
        <f>'[2]Plan de Acción-metas'!AI38</f>
        <v>0</v>
      </c>
      <c r="CU52" s="43">
        <f>'[2]Plan de Acción-metas'!AJ38</f>
        <v>0</v>
      </c>
      <c r="CV52" s="43">
        <f>'[2]Plan de Acción-metas'!AK38</f>
        <v>0</v>
      </c>
      <c r="CW52" s="43">
        <f>'[2]Plan de Acción-metas'!AL38</f>
        <v>0</v>
      </c>
      <c r="CX52" s="43">
        <f>'[2]Plan de Acción-metas'!AM38</f>
        <v>0</v>
      </c>
      <c r="CY52" s="43">
        <f>'[2]Plan de Acción-metas'!AN38</f>
        <v>0</v>
      </c>
      <c r="CZ52" s="43">
        <f>'[2]Plan de Acción-metas'!AO38</f>
        <v>0</v>
      </c>
      <c r="DA52" s="43">
        <f>'[2]Plan de Acción-metas'!AP38</f>
        <v>0</v>
      </c>
      <c r="DB52" s="43">
        <f>'[2]Plan de Acción-metas'!AQ38</f>
        <v>0</v>
      </c>
      <c r="DC52" s="43">
        <f>'[2]Plan de Acción-metas'!AR38</f>
        <v>0</v>
      </c>
      <c r="DD52" s="43">
        <f>'[2]Plan de Acción-metas'!AS38</f>
        <v>0</v>
      </c>
      <c r="DE52" s="69">
        <f>'[2]Plan de Acción-metas'!AT38</f>
        <v>0</v>
      </c>
      <c r="DF52" s="75">
        <f t="shared" si="85"/>
        <v>0</v>
      </c>
      <c r="DG52" s="76">
        <f>'[2]Plan de Acción-metas'!AV38</f>
        <v>0</v>
      </c>
      <c r="DH52" s="81">
        <f>'[2]Plan de Acción-metas'!AW38</f>
        <v>0</v>
      </c>
      <c r="DI52" s="82">
        <f t="shared" si="86"/>
        <v>0</v>
      </c>
      <c r="DJ52" s="79" t="str">
        <f t="shared" si="87"/>
        <v>0,0%</v>
      </c>
      <c r="DK52" s="80" t="str">
        <f t="shared" si="88"/>
        <v>0,0%</v>
      </c>
      <c r="DL52" s="60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61"/>
      <c r="ES52" s="61"/>
      <c r="ET52" s="61"/>
      <c r="EU52" s="62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61"/>
      <c r="GB52" s="61"/>
      <c r="GC52" s="61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61"/>
      <c r="HK52" s="61"/>
      <c r="HL52" s="63"/>
      <c r="HM52" s="83" t="str">
        <f>'[1]Plan Indicativo'!BL228</f>
        <v>Secretaría de Desarrollo Social</v>
      </c>
    </row>
    <row r="53" spans="1:221" ht="90" x14ac:dyDescent="0.25">
      <c r="A53" s="65">
        <f>'[1]Plan Indicativo'!A229</f>
        <v>221</v>
      </c>
      <c r="B53" s="66" t="str">
        <f>'[1]Plan Indicativo'!B229</f>
        <v>LE-1</v>
      </c>
      <c r="C53" s="67" t="str">
        <f>'[1]Plan Indicativo'!C229</f>
        <v>Territorio seguro que integra</v>
      </c>
      <c r="D53" s="67" t="str">
        <f>'[1]Plan Indicativo'!D229</f>
        <v>Inclusión social y reconciliación</v>
      </c>
      <c r="E53" s="66">
        <f>'[1]Plan Indicativo'!E229</f>
        <v>41</v>
      </c>
      <c r="F53" s="68" t="str">
        <f>'[1]Plan Indicativo'!F229</f>
        <v>Disminuir la Pobreza multidimensional 10,2%</v>
      </c>
      <c r="G53" s="68" t="str">
        <f>'[1]Plan Indicativo'!G229</f>
        <v>Disminuir a 14,44 indice de interrelación de problematicas</v>
      </c>
      <c r="H53" s="66" t="str">
        <f>'[1]Plan Indicativo'!H229</f>
        <v>60020023</v>
      </c>
      <c r="I53" s="68" t="str">
        <f>'[1]Plan Indicativo'!I229</f>
        <v>Indice de interrelación de problematicas</v>
      </c>
      <c r="J53" s="66">
        <f>'[1]Plan Indicativo'!J229</f>
        <v>15.44</v>
      </c>
      <c r="K53" s="66">
        <f>'[1]Plan Indicativo'!K229</f>
        <v>14.44</v>
      </c>
      <c r="L53" s="66" t="str">
        <f>'[1]Plan Indicativo'!L229</f>
        <v>4102</v>
      </c>
      <c r="M53" s="67" t="str">
        <f>'[1]Plan Indicativo'!M229</f>
        <v>Desarrollo integral de la primera infancia a la juventud, y fortalecimiento de las capacidades de las familias de niñas, niños y adolescentes (4102)</v>
      </c>
      <c r="N53" s="66" t="str">
        <f>'[1]Plan Indicativo'!N229</f>
        <v>4102052</v>
      </c>
      <c r="O53" s="68" t="str">
        <f>'[1]Plan Indicativo'!O229</f>
        <v>Beneficiar a 70.000 niños, niñas, adolescentes con espacios culturales, artísticos, recreativos y de juego.</v>
      </c>
      <c r="P53" s="66">
        <f>'[1]Plan Indicativo'!P229</f>
        <v>410205200</v>
      </c>
      <c r="Q53" s="68" t="str">
        <f>'[1]Plan Indicativo'!Q229</f>
        <v>Niños, niñas, adolescentes y jóvenes beneficiados (410205200)</v>
      </c>
      <c r="R53" s="66" t="str">
        <f>'[1]Plan Indicativo'!AC229</f>
        <v>Acumulativa</v>
      </c>
      <c r="S53" s="66">
        <f>'[1]Plan Indicativo'!AD229</f>
        <v>10</v>
      </c>
      <c r="T53" s="43">
        <f>'[1]Plan Indicativo'!R229</f>
        <v>65000</v>
      </c>
      <c r="U53" s="66" t="str">
        <f>'[1]Plan Indicativo'!S229</f>
        <v>Número</v>
      </c>
      <c r="V53" s="69">
        <f>'[1]Plan Indicativo'!T229</f>
        <v>70000</v>
      </c>
      <c r="W53" s="41">
        <f>'[1]Plan Indicativo'!U229</f>
        <v>17500</v>
      </c>
      <c r="X53" s="42">
        <f>'[1]Plan Indicativo'!V229</f>
        <v>0.25</v>
      </c>
      <c r="Y53" s="43">
        <f>'[1]Plan Indicativo'!W229</f>
        <v>17500</v>
      </c>
      <c r="Z53" s="42">
        <f>'[1]Plan Indicativo'!X229</f>
        <v>0.25</v>
      </c>
      <c r="AA53" s="43">
        <f>'[1]Plan Indicativo'!Y229</f>
        <v>17500</v>
      </c>
      <c r="AB53" s="42">
        <f>'[1]Plan Indicativo'!Z229</f>
        <v>0.25</v>
      </c>
      <c r="AC53" s="43">
        <f>'[1]Plan Indicativo'!AA229</f>
        <v>17500</v>
      </c>
      <c r="AD53" s="44">
        <f>'[1]Plan Indicativo'!AB229</f>
        <v>0.25</v>
      </c>
      <c r="AE53" s="41">
        <v>28432</v>
      </c>
      <c r="AF53" s="43">
        <f>'[2]Plan de Acción-metas'!O39</f>
        <v>0</v>
      </c>
      <c r="AG53" s="43"/>
      <c r="AH53" s="45"/>
      <c r="AI53" s="70">
        <f t="shared" si="68"/>
        <v>1.6246857142857143</v>
      </c>
      <c r="AJ53" s="71">
        <f t="shared" si="70"/>
        <v>1</v>
      </c>
      <c r="AK53" s="70">
        <f t="shared" si="71"/>
        <v>0</v>
      </c>
      <c r="AL53" s="71">
        <f t="shared" si="72"/>
        <v>0</v>
      </c>
      <c r="AM53" s="70">
        <f t="shared" si="73"/>
        <v>0</v>
      </c>
      <c r="AN53" s="71">
        <f t="shared" si="74"/>
        <v>0</v>
      </c>
      <c r="AO53" s="70">
        <f t="shared" si="75"/>
        <v>0</v>
      </c>
      <c r="AP53" s="71">
        <f t="shared" si="76"/>
        <v>0</v>
      </c>
      <c r="AQ53" s="72">
        <f t="shared" si="77"/>
        <v>0.40617142857142857</v>
      </c>
      <c r="AR53" s="70">
        <f t="shared" si="89"/>
        <v>0.40617142857142857</v>
      </c>
      <c r="AS53" s="73">
        <f t="shared" si="78"/>
        <v>0.40617142857142857</v>
      </c>
      <c r="AT53" s="41">
        <v>347892325.00999999</v>
      </c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69"/>
      <c r="BH53" s="74">
        <f t="shared" si="79"/>
        <v>347892325.00999999</v>
      </c>
      <c r="BI53" s="41">
        <v>340519734</v>
      </c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69"/>
      <c r="BW53" s="75">
        <f t="shared" si="80"/>
        <v>340519734</v>
      </c>
      <c r="BX53" s="76">
        <v>302519734</v>
      </c>
      <c r="BY53" s="77">
        <v>302519734</v>
      </c>
      <c r="BZ53" s="78">
        <f t="shared" si="81"/>
        <v>0.97880783656325832</v>
      </c>
      <c r="CA53" s="79">
        <f t="shared" si="82"/>
        <v>0.86957863756064246</v>
      </c>
      <c r="CB53" s="80">
        <f t="shared" si="83"/>
        <v>0.86957863756064246</v>
      </c>
      <c r="CC53" s="41">
        <f>'[2]Plan de Acción-metas'!R39</f>
        <v>150000000</v>
      </c>
      <c r="CD53" s="43">
        <f>'[2]Plan de Acción-metas'!S39</f>
        <v>0</v>
      </c>
      <c r="CE53" s="43">
        <f>'[2]Plan de Acción-metas'!T39</f>
        <v>0</v>
      </c>
      <c r="CF53" s="43">
        <f>'[2]Plan de Acción-metas'!U39</f>
        <v>0</v>
      </c>
      <c r="CG53" s="43">
        <f>'[2]Plan de Acción-metas'!V39</f>
        <v>0</v>
      </c>
      <c r="CH53" s="43">
        <f>'[2]Plan de Acción-metas'!W39</f>
        <v>0</v>
      </c>
      <c r="CI53" s="43">
        <f>'[2]Plan de Acción-metas'!X39</f>
        <v>0</v>
      </c>
      <c r="CJ53" s="43">
        <f>'[2]Plan de Acción-metas'!Y39</f>
        <v>0</v>
      </c>
      <c r="CK53" s="43">
        <f>'[2]Plan de Acción-metas'!Z39</f>
        <v>0</v>
      </c>
      <c r="CL53" s="43">
        <f>'[2]Plan de Acción-metas'!AA39</f>
        <v>0</v>
      </c>
      <c r="CM53" s="43">
        <f>'[2]Plan de Acción-metas'!AB39</f>
        <v>0</v>
      </c>
      <c r="CN53" s="43">
        <f>'[2]Plan de Acción-metas'!AC39</f>
        <v>0</v>
      </c>
      <c r="CO53" s="43">
        <f>'[2]Plan de Acción-metas'!AD39</f>
        <v>0</v>
      </c>
      <c r="CP53" s="69">
        <f>'[2]Plan de Acción-metas'!AE39</f>
        <v>0</v>
      </c>
      <c r="CQ53" s="74">
        <f t="shared" si="84"/>
        <v>150000000</v>
      </c>
      <c r="CR53" s="41">
        <f>'[2]Plan de Acción-metas'!AG39</f>
        <v>0</v>
      </c>
      <c r="CS53" s="43">
        <f>'[2]Plan de Acción-metas'!AH39</f>
        <v>0</v>
      </c>
      <c r="CT53" s="43">
        <f>'[2]Plan de Acción-metas'!AI39</f>
        <v>0</v>
      </c>
      <c r="CU53" s="43">
        <f>'[2]Plan de Acción-metas'!AJ39</f>
        <v>0</v>
      </c>
      <c r="CV53" s="43">
        <f>'[2]Plan de Acción-metas'!AK39</f>
        <v>0</v>
      </c>
      <c r="CW53" s="43">
        <f>'[2]Plan de Acción-metas'!AL39</f>
        <v>0</v>
      </c>
      <c r="CX53" s="43">
        <f>'[2]Plan de Acción-metas'!AM39</f>
        <v>0</v>
      </c>
      <c r="CY53" s="43">
        <f>'[2]Plan de Acción-metas'!AN39</f>
        <v>0</v>
      </c>
      <c r="CZ53" s="43">
        <f>'[2]Plan de Acción-metas'!AO39</f>
        <v>0</v>
      </c>
      <c r="DA53" s="43">
        <f>'[2]Plan de Acción-metas'!AP39</f>
        <v>0</v>
      </c>
      <c r="DB53" s="43">
        <f>'[2]Plan de Acción-metas'!AQ39</f>
        <v>0</v>
      </c>
      <c r="DC53" s="43">
        <f>'[2]Plan de Acción-metas'!AR39</f>
        <v>0</v>
      </c>
      <c r="DD53" s="43">
        <f>'[2]Plan de Acción-metas'!AS39</f>
        <v>0</v>
      </c>
      <c r="DE53" s="69">
        <f>'[2]Plan de Acción-metas'!AT39</f>
        <v>0</v>
      </c>
      <c r="DF53" s="75">
        <f t="shared" si="85"/>
        <v>0</v>
      </c>
      <c r="DG53" s="76">
        <f>'[2]Plan de Acción-metas'!AV39</f>
        <v>0</v>
      </c>
      <c r="DH53" s="81">
        <f>'[2]Plan de Acción-metas'!AW39</f>
        <v>0</v>
      </c>
      <c r="DI53" s="82">
        <f t="shared" si="86"/>
        <v>0</v>
      </c>
      <c r="DJ53" s="79" t="str">
        <f t="shared" si="87"/>
        <v>0,0%</v>
      </c>
      <c r="DK53" s="80" t="str">
        <f t="shared" si="88"/>
        <v>0,0%</v>
      </c>
      <c r="DL53" s="60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61"/>
      <c r="ES53" s="61"/>
      <c r="ET53" s="61"/>
      <c r="EU53" s="62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61"/>
      <c r="GB53" s="61"/>
      <c r="GC53" s="61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61"/>
      <c r="HK53" s="61"/>
      <c r="HL53" s="63"/>
      <c r="HM53" s="83" t="str">
        <f>'[1]Plan Indicativo'!BL229</f>
        <v>Secretaría de Desarrollo Social</v>
      </c>
    </row>
    <row r="54" spans="1:221" ht="90" x14ac:dyDescent="0.25">
      <c r="A54" s="65">
        <f>'[1]Plan Indicativo'!A230</f>
        <v>222</v>
      </c>
      <c r="B54" s="66" t="str">
        <f>'[1]Plan Indicativo'!B230</f>
        <v>LE-1</v>
      </c>
      <c r="C54" s="67" t="str">
        <f>'[1]Plan Indicativo'!C230</f>
        <v>Territorio seguro que integra</v>
      </c>
      <c r="D54" s="67" t="str">
        <f>'[1]Plan Indicativo'!D230</f>
        <v>Inclusión social y reconciliación</v>
      </c>
      <c r="E54" s="66">
        <f>'[1]Plan Indicativo'!E230</f>
        <v>41</v>
      </c>
      <c r="F54" s="68" t="str">
        <f>'[1]Plan Indicativo'!F230</f>
        <v>Disminuir la Pobreza multidimensional 10,2%</v>
      </c>
      <c r="G54" s="68" t="str">
        <f>'[1]Plan Indicativo'!G230</f>
        <v>Disminuir a 14,44 indice de interrelación de problematicas</v>
      </c>
      <c r="H54" s="66" t="str">
        <f>'[1]Plan Indicativo'!H230</f>
        <v>60020023</v>
      </c>
      <c r="I54" s="68" t="str">
        <f>'[1]Plan Indicativo'!I230</f>
        <v>Indice de interrelación de problematicas</v>
      </c>
      <c r="J54" s="66">
        <f>'[1]Plan Indicativo'!J230</f>
        <v>15.44</v>
      </c>
      <c r="K54" s="66">
        <f>'[1]Plan Indicativo'!K230</f>
        <v>14.44</v>
      </c>
      <c r="L54" s="66" t="str">
        <f>'[1]Plan Indicativo'!L230</f>
        <v>4102</v>
      </c>
      <c r="M54" s="67" t="str">
        <f>'[1]Plan Indicativo'!M230</f>
        <v>Desarrollo integral de la primera infancia a la juventud, y fortalecimiento de las capacidades de las familias de niñas, niños y adolescentes (4102)</v>
      </c>
      <c r="N54" s="66" t="str">
        <f>'[1]Plan Indicativo'!N230</f>
        <v>4102046</v>
      </c>
      <c r="O54" s="68" t="str">
        <f>'[1]Plan Indicativo'!O230</f>
        <v>Realizar 4 campañas de promoción en homenaje a la niñez para la visibilización de los derechos de la infancia y la promoción del derecho al juego. niños y niñas</v>
      </c>
      <c r="P54" s="66">
        <f>'[1]Plan Indicativo'!P230</f>
        <v>410204600</v>
      </c>
      <c r="Q54" s="68" t="str">
        <f>'[1]Plan Indicativo'!Q230</f>
        <v>Campañas de promoción realizadas (410204600)</v>
      </c>
      <c r="R54" s="66" t="str">
        <f>'[1]Plan Indicativo'!AC230</f>
        <v>Acumulativa</v>
      </c>
      <c r="S54" s="66">
        <f>'[1]Plan Indicativo'!AD230</f>
        <v>10</v>
      </c>
      <c r="T54" s="43">
        <f>'[1]Plan Indicativo'!R230</f>
        <v>4</v>
      </c>
      <c r="U54" s="66" t="str">
        <f>'[1]Plan Indicativo'!S230</f>
        <v>Número</v>
      </c>
      <c r="V54" s="69">
        <f>'[1]Plan Indicativo'!T230</f>
        <v>4</v>
      </c>
      <c r="W54" s="41">
        <f>'[1]Plan Indicativo'!U230</f>
        <v>1</v>
      </c>
      <c r="X54" s="42">
        <f>'[1]Plan Indicativo'!V230</f>
        <v>0.25</v>
      </c>
      <c r="Y54" s="43">
        <f>'[1]Plan Indicativo'!W230</f>
        <v>1</v>
      </c>
      <c r="Z54" s="42">
        <f>'[1]Plan Indicativo'!X230</f>
        <v>0.25</v>
      </c>
      <c r="AA54" s="43">
        <f>'[1]Plan Indicativo'!Y230</f>
        <v>1</v>
      </c>
      <c r="AB54" s="42">
        <f>'[1]Plan Indicativo'!Z230</f>
        <v>0.25</v>
      </c>
      <c r="AC54" s="43">
        <f>'[1]Plan Indicativo'!AA230</f>
        <v>1</v>
      </c>
      <c r="AD54" s="44">
        <f>'[1]Plan Indicativo'!AB230</f>
        <v>0.25</v>
      </c>
      <c r="AE54" s="41">
        <v>1</v>
      </c>
      <c r="AF54" s="43">
        <f>'[2]Plan de Acción-metas'!O40</f>
        <v>1</v>
      </c>
      <c r="AG54" s="43"/>
      <c r="AH54" s="45"/>
      <c r="AI54" s="70">
        <f t="shared" si="68"/>
        <v>1</v>
      </c>
      <c r="AJ54" s="71">
        <f t="shared" si="70"/>
        <v>1</v>
      </c>
      <c r="AK54" s="70">
        <f t="shared" si="71"/>
        <v>1</v>
      </c>
      <c r="AL54" s="71">
        <f t="shared" si="72"/>
        <v>1</v>
      </c>
      <c r="AM54" s="70">
        <f t="shared" si="73"/>
        <v>0</v>
      </c>
      <c r="AN54" s="71">
        <f t="shared" si="74"/>
        <v>0</v>
      </c>
      <c r="AO54" s="70">
        <f t="shared" si="75"/>
        <v>0</v>
      </c>
      <c r="AP54" s="71">
        <f t="shared" si="76"/>
        <v>0</v>
      </c>
      <c r="AQ54" s="72">
        <f t="shared" si="77"/>
        <v>0.5</v>
      </c>
      <c r="AR54" s="70">
        <f t="shared" si="89"/>
        <v>0.5</v>
      </c>
      <c r="AS54" s="73">
        <f t="shared" si="78"/>
        <v>0.5</v>
      </c>
      <c r="AT54" s="41">
        <v>14000000</v>
      </c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69"/>
      <c r="BH54" s="74">
        <f t="shared" si="79"/>
        <v>14000000</v>
      </c>
      <c r="BI54" s="41">
        <v>14000000</v>
      </c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69"/>
      <c r="BW54" s="75">
        <f t="shared" si="80"/>
        <v>14000000</v>
      </c>
      <c r="BX54" s="76">
        <v>14000000</v>
      </c>
      <c r="BY54" s="77">
        <v>14000000</v>
      </c>
      <c r="BZ54" s="78">
        <f t="shared" si="81"/>
        <v>1</v>
      </c>
      <c r="CA54" s="79">
        <f t="shared" si="82"/>
        <v>1</v>
      </c>
      <c r="CB54" s="80">
        <f t="shared" si="83"/>
        <v>1</v>
      </c>
      <c r="CC54" s="41">
        <f>'[2]Plan de Acción-metas'!R40</f>
        <v>130000000</v>
      </c>
      <c r="CD54" s="43">
        <f>'[2]Plan de Acción-metas'!S40</f>
        <v>0</v>
      </c>
      <c r="CE54" s="43">
        <f>'[2]Plan de Acción-metas'!T40</f>
        <v>0</v>
      </c>
      <c r="CF54" s="43">
        <f>'[2]Plan de Acción-metas'!U40</f>
        <v>0</v>
      </c>
      <c r="CG54" s="43">
        <f>'[2]Plan de Acción-metas'!V40</f>
        <v>0</v>
      </c>
      <c r="CH54" s="43">
        <f>'[2]Plan de Acción-metas'!W40</f>
        <v>0</v>
      </c>
      <c r="CI54" s="43">
        <f>'[2]Plan de Acción-metas'!X40</f>
        <v>0</v>
      </c>
      <c r="CJ54" s="43">
        <f>'[2]Plan de Acción-metas'!Y40</f>
        <v>0</v>
      </c>
      <c r="CK54" s="43">
        <f>'[2]Plan de Acción-metas'!Z40</f>
        <v>0</v>
      </c>
      <c r="CL54" s="43">
        <f>'[2]Plan de Acción-metas'!AA40</f>
        <v>0</v>
      </c>
      <c r="CM54" s="43">
        <f>'[2]Plan de Acción-metas'!AB40</f>
        <v>0</v>
      </c>
      <c r="CN54" s="43">
        <f>'[2]Plan de Acción-metas'!AC40</f>
        <v>0</v>
      </c>
      <c r="CO54" s="43">
        <f>'[2]Plan de Acción-metas'!AD40</f>
        <v>0</v>
      </c>
      <c r="CP54" s="69">
        <f>'[2]Plan de Acción-metas'!AE40</f>
        <v>0</v>
      </c>
      <c r="CQ54" s="74">
        <f t="shared" si="84"/>
        <v>130000000</v>
      </c>
      <c r="CR54" s="41">
        <f>'[2]Plan de Acción-metas'!AG40</f>
        <v>129563000</v>
      </c>
      <c r="CS54" s="43">
        <f>'[2]Plan de Acción-metas'!AH40</f>
        <v>0</v>
      </c>
      <c r="CT54" s="43">
        <f>'[2]Plan de Acción-metas'!AI40</f>
        <v>0</v>
      </c>
      <c r="CU54" s="43">
        <f>'[2]Plan de Acción-metas'!AJ40</f>
        <v>0</v>
      </c>
      <c r="CV54" s="43">
        <f>'[2]Plan de Acción-metas'!AK40</f>
        <v>0</v>
      </c>
      <c r="CW54" s="43">
        <f>'[2]Plan de Acción-metas'!AL40</f>
        <v>0</v>
      </c>
      <c r="CX54" s="43">
        <f>'[2]Plan de Acción-metas'!AM40</f>
        <v>0</v>
      </c>
      <c r="CY54" s="43">
        <f>'[2]Plan de Acción-metas'!AN40</f>
        <v>0</v>
      </c>
      <c r="CZ54" s="43">
        <f>'[2]Plan de Acción-metas'!AO40</f>
        <v>0</v>
      </c>
      <c r="DA54" s="43">
        <f>'[2]Plan de Acción-metas'!AP40</f>
        <v>0</v>
      </c>
      <c r="DB54" s="43">
        <f>'[2]Plan de Acción-metas'!AQ40</f>
        <v>0</v>
      </c>
      <c r="DC54" s="43">
        <f>'[2]Plan de Acción-metas'!AR40</f>
        <v>0</v>
      </c>
      <c r="DD54" s="43">
        <f>'[2]Plan de Acción-metas'!AS40</f>
        <v>0</v>
      </c>
      <c r="DE54" s="69">
        <f>'[2]Plan de Acción-metas'!AT40</f>
        <v>0</v>
      </c>
      <c r="DF54" s="75">
        <f t="shared" si="85"/>
        <v>129563000</v>
      </c>
      <c r="DG54" s="76">
        <f>'[2]Plan de Acción-metas'!AV40</f>
        <v>129563000</v>
      </c>
      <c r="DH54" s="81">
        <f>'[2]Plan de Acción-metas'!AW40</f>
        <v>129563000</v>
      </c>
      <c r="DI54" s="82">
        <f t="shared" si="86"/>
        <v>0.99663846153846158</v>
      </c>
      <c r="DJ54" s="79">
        <f t="shared" si="87"/>
        <v>0.99663846153846158</v>
      </c>
      <c r="DK54" s="80">
        <f t="shared" si="88"/>
        <v>0.99663846153846158</v>
      </c>
      <c r="DL54" s="60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61"/>
      <c r="ES54" s="61"/>
      <c r="ET54" s="61"/>
      <c r="EU54" s="62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61"/>
      <c r="GB54" s="61"/>
      <c r="GC54" s="61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61"/>
      <c r="HK54" s="61"/>
      <c r="HL54" s="63"/>
      <c r="HM54" s="83" t="str">
        <f>'[1]Plan Indicativo'!BL230</f>
        <v>Secretaría de Desarrollo Social</v>
      </c>
    </row>
    <row r="55" spans="1:221" ht="75" x14ac:dyDescent="0.25">
      <c r="A55" s="65">
        <f>'[1]Plan Indicativo'!A231</f>
        <v>223</v>
      </c>
      <c r="B55" s="66" t="str">
        <f>'[1]Plan Indicativo'!B231</f>
        <v>LE-1</v>
      </c>
      <c r="C55" s="67" t="str">
        <f>'[1]Plan Indicativo'!C231</f>
        <v>Territorio seguro que integra</v>
      </c>
      <c r="D55" s="67" t="str">
        <f>'[1]Plan Indicativo'!D231</f>
        <v>Gobierno territorial</v>
      </c>
      <c r="E55" s="66">
        <f>'[1]Plan Indicativo'!E231</f>
        <v>45</v>
      </c>
      <c r="F55" s="68" t="str">
        <f>'[1]Plan Indicativo'!F231</f>
        <v>Disminuir la Pobreza multidimensional 10,2%</v>
      </c>
      <c r="G55" s="68" t="str">
        <f>'[1]Plan Indicativo'!G231</f>
        <v>Disminuir a 109 la tasa de violencia intrafamiliar</v>
      </c>
      <c r="H55" s="66" t="str">
        <f>'[1]Plan Indicativo'!H231</f>
        <v>060020001</v>
      </c>
      <c r="I55" s="68" t="str">
        <f>'[1]Plan Indicativo'!I231</f>
        <v>Tasa de violencia intrafamiliar por cada 100.000 habitantes</v>
      </c>
      <c r="J55" s="66">
        <f>'[1]Plan Indicativo'!J231</f>
        <v>188</v>
      </c>
      <c r="K55" s="66">
        <f>'[1]Plan Indicativo'!K231</f>
        <v>109</v>
      </c>
      <c r="L55" s="66" t="str">
        <f>'[1]Plan Indicativo'!L231</f>
        <v>4502</v>
      </c>
      <c r="M55" s="67" t="str">
        <f>'[1]Plan Indicativo'!M231</f>
        <v>Fortalecimiento del buen gobierno para el respeto y garantía de los derechos humanos (4502)</v>
      </c>
      <c r="N55" s="66" t="str">
        <f>'[1]Plan Indicativo'!N231</f>
        <v>4502038</v>
      </c>
      <c r="O55" s="68" t="str">
        <f>'[1]Plan Indicativo'!O231</f>
        <v>Formular e Implementar (1) estrategia que contiene la ruta de atención integral a población vulnerable con difícil acceso a la oferta institucional en los centros de atención.</v>
      </c>
      <c r="P55" s="66">
        <f>'[1]Plan Indicativo'!P231</f>
        <v>450203800</v>
      </c>
      <c r="Q55" s="68" t="str">
        <f>'[1]Plan Indicativo'!Q231</f>
        <v>Estrategias de promoción de la garantía de derechos implementadas (450203800)</v>
      </c>
      <c r="R55" s="66" t="str">
        <f>'[1]Plan Indicativo'!AC231</f>
        <v>No Acumulativa</v>
      </c>
      <c r="S55" s="66">
        <f>'[1]Plan Indicativo'!AD231</f>
        <v>10</v>
      </c>
      <c r="T55" s="43">
        <f>'[1]Plan Indicativo'!R231</f>
        <v>0</v>
      </c>
      <c r="U55" s="66" t="str">
        <f>'[1]Plan Indicativo'!S231</f>
        <v>Número</v>
      </c>
      <c r="V55" s="69">
        <f>'[1]Plan Indicativo'!T231</f>
        <v>1</v>
      </c>
      <c r="W55" s="41">
        <f>'[1]Plan Indicativo'!U231</f>
        <v>1</v>
      </c>
      <c r="X55" s="42">
        <f>'[1]Plan Indicativo'!V231</f>
        <v>0.25</v>
      </c>
      <c r="Y55" s="43">
        <f>'[1]Plan Indicativo'!W231</f>
        <v>1</v>
      </c>
      <c r="Z55" s="42">
        <f>'[1]Plan Indicativo'!X231</f>
        <v>0.25</v>
      </c>
      <c r="AA55" s="43">
        <f>'[1]Plan Indicativo'!Y231</f>
        <v>1</v>
      </c>
      <c r="AB55" s="42">
        <f>'[1]Plan Indicativo'!Z231</f>
        <v>0.25</v>
      </c>
      <c r="AC55" s="43">
        <f>'[1]Plan Indicativo'!AA231</f>
        <v>1</v>
      </c>
      <c r="AD55" s="44">
        <f>'[1]Plan Indicativo'!AB231</f>
        <v>0.25</v>
      </c>
      <c r="AE55" s="41">
        <v>1</v>
      </c>
      <c r="AF55" s="43">
        <f>'[2]Plan de Acción-metas'!O41</f>
        <v>0.4</v>
      </c>
      <c r="AG55" s="43"/>
      <c r="AH55" s="45"/>
      <c r="AI55" s="70">
        <f t="shared" si="68"/>
        <v>1</v>
      </c>
      <c r="AJ55" s="71">
        <f t="shared" si="70"/>
        <v>1</v>
      </c>
      <c r="AK55" s="70">
        <f t="shared" si="71"/>
        <v>0.4</v>
      </c>
      <c r="AL55" s="71">
        <f t="shared" si="72"/>
        <v>0.4</v>
      </c>
      <c r="AM55" s="70">
        <f t="shared" si="73"/>
        <v>0</v>
      </c>
      <c r="AN55" s="71">
        <f t="shared" si="74"/>
        <v>0</v>
      </c>
      <c r="AO55" s="70">
        <f t="shared" si="75"/>
        <v>0</v>
      </c>
      <c r="AP55" s="71">
        <f t="shared" si="76"/>
        <v>0</v>
      </c>
      <c r="AQ55" s="72">
        <f t="shared" si="77"/>
        <v>0.35</v>
      </c>
      <c r="AR55" s="70">
        <f t="shared" ref="AR55:AR60" si="90">+AVERAGE(AJ55,AL55,AN55,AP55)</f>
        <v>0.35</v>
      </c>
      <c r="AS55" s="73">
        <f t="shared" si="78"/>
        <v>0.35</v>
      </c>
      <c r="AT55" s="41">
        <v>450000000</v>
      </c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69"/>
      <c r="BH55" s="74">
        <f t="shared" si="79"/>
        <v>450000000</v>
      </c>
      <c r="BI55" s="41">
        <v>434363342</v>
      </c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69"/>
      <c r="BW55" s="75">
        <f t="shared" si="80"/>
        <v>434363342</v>
      </c>
      <c r="BX55" s="76">
        <v>0</v>
      </c>
      <c r="BY55" s="77">
        <v>0</v>
      </c>
      <c r="BZ55" s="78">
        <f t="shared" si="81"/>
        <v>0.9652518711111111</v>
      </c>
      <c r="CA55" s="79">
        <f t="shared" si="82"/>
        <v>0</v>
      </c>
      <c r="CB55" s="80" t="str">
        <f t="shared" si="83"/>
        <v>0,0%</v>
      </c>
      <c r="CC55" s="41">
        <f>'[2]Plan de Acción-metas'!R41</f>
        <v>40000000</v>
      </c>
      <c r="CD55" s="43">
        <f>'[2]Plan de Acción-metas'!S41</f>
        <v>0</v>
      </c>
      <c r="CE55" s="43">
        <f>'[2]Plan de Acción-metas'!T41</f>
        <v>0</v>
      </c>
      <c r="CF55" s="43">
        <f>'[2]Plan de Acción-metas'!U41</f>
        <v>0</v>
      </c>
      <c r="CG55" s="43">
        <f>'[2]Plan de Acción-metas'!V41</f>
        <v>0</v>
      </c>
      <c r="CH55" s="43">
        <f>'[2]Plan de Acción-metas'!W41</f>
        <v>0</v>
      </c>
      <c r="CI55" s="43">
        <f>'[2]Plan de Acción-metas'!X41</f>
        <v>0</v>
      </c>
      <c r="CJ55" s="43">
        <f>'[2]Plan de Acción-metas'!Y41</f>
        <v>0</v>
      </c>
      <c r="CK55" s="43">
        <f>'[2]Plan de Acción-metas'!Z41</f>
        <v>0</v>
      </c>
      <c r="CL55" s="43">
        <f>'[2]Plan de Acción-metas'!AA41</f>
        <v>0</v>
      </c>
      <c r="CM55" s="43">
        <f>'[2]Plan de Acción-metas'!AB41</f>
        <v>0</v>
      </c>
      <c r="CN55" s="43">
        <f>'[2]Plan de Acción-metas'!AC41</f>
        <v>0</v>
      </c>
      <c r="CO55" s="43">
        <f>'[2]Plan de Acción-metas'!AD41</f>
        <v>0</v>
      </c>
      <c r="CP55" s="69">
        <f>'[2]Plan de Acción-metas'!AE41</f>
        <v>36000000</v>
      </c>
      <c r="CQ55" s="74">
        <f t="shared" si="84"/>
        <v>76000000</v>
      </c>
      <c r="CR55" s="41">
        <f>'[2]Plan de Acción-metas'!AG41</f>
        <v>40000000</v>
      </c>
      <c r="CS55" s="43">
        <f>'[2]Plan de Acción-metas'!AH41</f>
        <v>0</v>
      </c>
      <c r="CT55" s="43">
        <f>'[2]Plan de Acción-metas'!AI41</f>
        <v>0</v>
      </c>
      <c r="CU55" s="43">
        <f>'[2]Plan de Acción-metas'!AJ41</f>
        <v>0</v>
      </c>
      <c r="CV55" s="43">
        <f>'[2]Plan de Acción-metas'!AK41</f>
        <v>0</v>
      </c>
      <c r="CW55" s="43">
        <f>'[2]Plan de Acción-metas'!AL41</f>
        <v>0</v>
      </c>
      <c r="CX55" s="43">
        <f>'[2]Plan de Acción-metas'!AM41</f>
        <v>0</v>
      </c>
      <c r="CY55" s="43">
        <f>'[2]Plan de Acción-metas'!AN41</f>
        <v>0</v>
      </c>
      <c r="CZ55" s="43">
        <f>'[2]Plan de Acción-metas'!AO41</f>
        <v>0</v>
      </c>
      <c r="DA55" s="43">
        <f>'[2]Plan de Acción-metas'!AP41</f>
        <v>0</v>
      </c>
      <c r="DB55" s="43">
        <f>'[2]Plan de Acción-metas'!AQ41</f>
        <v>0</v>
      </c>
      <c r="DC55" s="43">
        <f>'[2]Plan de Acción-metas'!AR41</f>
        <v>0</v>
      </c>
      <c r="DD55" s="43">
        <f>'[2]Plan de Acción-metas'!AS41</f>
        <v>0</v>
      </c>
      <c r="DE55" s="69">
        <f>'[2]Plan de Acción-metas'!AT41</f>
        <v>0</v>
      </c>
      <c r="DF55" s="75">
        <f t="shared" si="85"/>
        <v>40000000</v>
      </c>
      <c r="DG55" s="76">
        <f>'[2]Plan de Acción-metas'!AV41</f>
        <v>16133333.33</v>
      </c>
      <c r="DH55" s="81">
        <f>'[2]Plan de Acción-metas'!AW41</f>
        <v>16133333.33</v>
      </c>
      <c r="DI55" s="82">
        <f t="shared" si="86"/>
        <v>0.52631578947368418</v>
      </c>
      <c r="DJ55" s="79">
        <f t="shared" si="87"/>
        <v>0.21228070171052632</v>
      </c>
      <c r="DK55" s="80">
        <f t="shared" si="88"/>
        <v>0.21228070171052632</v>
      </c>
      <c r="DL55" s="60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61"/>
      <c r="ES55" s="61"/>
      <c r="ET55" s="61"/>
      <c r="EU55" s="62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61"/>
      <c r="GB55" s="61"/>
      <c r="GC55" s="61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61"/>
      <c r="HK55" s="61"/>
      <c r="HL55" s="63"/>
      <c r="HM55" s="83" t="str">
        <f>'[1]Plan Indicativo'!BL231</f>
        <v>Secretaría de Desarrollo Social</v>
      </c>
    </row>
    <row r="56" spans="1:221" ht="60" x14ac:dyDescent="0.25">
      <c r="A56" s="65">
        <f>'[1]Plan Indicativo'!A242</f>
        <v>234</v>
      </c>
      <c r="B56" s="66" t="str">
        <f>'[1]Plan Indicativo'!B242</f>
        <v>LE-4</v>
      </c>
      <c r="C56" s="67" t="str">
        <f>'[1]Plan Indicativo'!C242</f>
        <v>Territorio seguro que genera valor</v>
      </c>
      <c r="D56" s="67" t="str">
        <f>'[1]Plan Indicativo'!D242</f>
        <v>Gobierno territorial</v>
      </c>
      <c r="E56" s="66">
        <f>'[1]Plan Indicativo'!E242</f>
        <v>45</v>
      </c>
      <c r="F56" s="68" t="str">
        <f>'[1]Plan Indicativo'!F242</f>
        <v>Mejorar el Índice de desempeño Institucional en 95 puntos</v>
      </c>
      <c r="G56" s="68" t="str">
        <f>'[1]Plan Indicativo'!G242</f>
        <v>Mejorar el Índice de desempeño Institucional en 95 puntos</v>
      </c>
      <c r="H56" s="66" t="str">
        <f>'[1]Plan Indicativo'!H242</f>
        <v>300010001</v>
      </c>
      <c r="I56" s="68" t="str">
        <f>'[1]Plan Indicativo'!I242</f>
        <v>Indice de Desempeño institucional IDI</v>
      </c>
      <c r="J56" s="66">
        <f>'[1]Plan Indicativo'!J242</f>
        <v>93.6</v>
      </c>
      <c r="K56" s="66">
        <f>'[1]Plan Indicativo'!K242</f>
        <v>95</v>
      </c>
      <c r="L56" s="66" t="str">
        <f>'[1]Plan Indicativo'!L242</f>
        <v>4502</v>
      </c>
      <c r="M56" s="67" t="str">
        <f>'[1]Plan Indicativo'!M242</f>
        <v>Fortalecimiento del buen gobierno para el respeto y garantía de los derechos humanos (4502)</v>
      </c>
      <c r="N56" s="66">
        <f>'[1]Plan Indicativo'!N242</f>
        <v>4502001</v>
      </c>
      <c r="O56" s="68" t="str">
        <f>'[1]Plan Indicativo'!O242</f>
        <v>Promover  9 espacios de participación ciudadana, mediante la estrategia de presupuestos participativos y audiencias públicas de rendición de cuentas (4502001).</v>
      </c>
      <c r="P56" s="66">
        <f>'[1]Plan Indicativo'!P242</f>
        <v>450200100</v>
      </c>
      <c r="Q56" s="68" t="str">
        <f>'[1]Plan Indicativo'!Q242</f>
        <v>Espacios de participación promovidos (450200100).</v>
      </c>
      <c r="R56" s="66" t="str">
        <f>'[1]Plan Indicativo'!AC242</f>
        <v>No Acumulativa</v>
      </c>
      <c r="S56" s="66">
        <f>'[1]Plan Indicativo'!AD242</f>
        <v>16</v>
      </c>
      <c r="T56" s="43">
        <f>'[1]Plan Indicativo'!R242</f>
        <v>7</v>
      </c>
      <c r="U56" s="66" t="str">
        <f>'[1]Plan Indicativo'!S242</f>
        <v>Número</v>
      </c>
      <c r="V56" s="69">
        <f>'[1]Plan Indicativo'!T242</f>
        <v>9</v>
      </c>
      <c r="W56" s="41">
        <f>'[1]Plan Indicativo'!U242</f>
        <v>9</v>
      </c>
      <c r="X56" s="42">
        <f>'[1]Plan Indicativo'!V242</f>
        <v>0.25</v>
      </c>
      <c r="Y56" s="43">
        <f>'[1]Plan Indicativo'!W242</f>
        <v>9</v>
      </c>
      <c r="Z56" s="42">
        <f>'[1]Plan Indicativo'!X242</f>
        <v>0.25</v>
      </c>
      <c r="AA56" s="43">
        <f>'[1]Plan Indicativo'!Y242</f>
        <v>9</v>
      </c>
      <c r="AB56" s="42">
        <f>'[1]Plan Indicativo'!Z242</f>
        <v>0.25</v>
      </c>
      <c r="AC56" s="43">
        <f>'[1]Plan Indicativo'!AA242</f>
        <v>9</v>
      </c>
      <c r="AD56" s="44">
        <f>'[1]Plan Indicativo'!AB242</f>
        <v>0.25</v>
      </c>
      <c r="AE56" s="41">
        <v>9</v>
      </c>
      <c r="AF56" s="43">
        <f>'[11]Plan de acción-metas'!$O$13</f>
        <v>4</v>
      </c>
      <c r="AG56" s="43"/>
      <c r="AH56" s="45"/>
      <c r="AI56" s="70">
        <f t="shared" ref="AI56:AI63" si="91">IF(W56=0," -",AE56/W56)</f>
        <v>1</v>
      </c>
      <c r="AJ56" s="71">
        <f t="shared" si="70"/>
        <v>1</v>
      </c>
      <c r="AK56" s="70">
        <f t="shared" si="71"/>
        <v>0.44444444444444442</v>
      </c>
      <c r="AL56" s="71">
        <f t="shared" si="72"/>
        <v>0.44444444444444442</v>
      </c>
      <c r="AM56" s="70">
        <f t="shared" si="73"/>
        <v>0</v>
      </c>
      <c r="AN56" s="71">
        <f t="shared" si="74"/>
        <v>0</v>
      </c>
      <c r="AO56" s="70">
        <f t="shared" si="75"/>
        <v>0</v>
      </c>
      <c r="AP56" s="71">
        <f t="shared" si="76"/>
        <v>0</v>
      </c>
      <c r="AQ56" s="72">
        <f t="shared" si="77"/>
        <v>0.3611111111111111</v>
      </c>
      <c r="AR56" s="70">
        <f t="shared" si="90"/>
        <v>0.3611111111111111</v>
      </c>
      <c r="AS56" s="73">
        <f t="shared" si="78"/>
        <v>0.3611111111111111</v>
      </c>
      <c r="AT56" s="41">
        <v>260483333.34</v>
      </c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69"/>
      <c r="BH56" s="74">
        <f t="shared" si="79"/>
        <v>260483333.34</v>
      </c>
      <c r="BI56" s="41">
        <v>235703333</v>
      </c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69"/>
      <c r="BW56" s="75">
        <f t="shared" si="80"/>
        <v>235703333</v>
      </c>
      <c r="BX56" s="76">
        <v>235703333</v>
      </c>
      <c r="BY56" s="77">
        <v>232013333</v>
      </c>
      <c r="BZ56" s="78">
        <f t="shared" si="81"/>
        <v>0.90486915219387376</v>
      </c>
      <c r="CA56" s="79">
        <f t="shared" si="82"/>
        <v>0.90486915219387376</v>
      </c>
      <c r="CB56" s="80">
        <f t="shared" si="83"/>
        <v>0.89070317868345505</v>
      </c>
      <c r="CC56" s="41">
        <f>'[11]Plan de acción-metas'!R13</f>
        <v>248000000</v>
      </c>
      <c r="CD56" s="43">
        <f>'[11]Plan de acción-metas'!S13</f>
        <v>0</v>
      </c>
      <c r="CE56" s="43">
        <f>'[11]Plan de acción-metas'!T13</f>
        <v>0</v>
      </c>
      <c r="CF56" s="43">
        <f>'[11]Plan de acción-metas'!U13</f>
        <v>0</v>
      </c>
      <c r="CG56" s="43">
        <f>'[11]Plan de acción-metas'!V13</f>
        <v>0</v>
      </c>
      <c r="CH56" s="43">
        <f>'[11]Plan de acción-metas'!W13</f>
        <v>0</v>
      </c>
      <c r="CI56" s="43">
        <f>'[11]Plan de acción-metas'!X13</f>
        <v>0</v>
      </c>
      <c r="CJ56" s="43">
        <f>'[11]Plan de acción-metas'!Y13</f>
        <v>0</v>
      </c>
      <c r="CK56" s="43">
        <f>'[11]Plan de acción-metas'!Z13</f>
        <v>0</v>
      </c>
      <c r="CL56" s="43">
        <f>'[11]Plan de acción-metas'!AA13</f>
        <v>0</v>
      </c>
      <c r="CM56" s="43">
        <f>'[11]Plan de acción-metas'!AB13</f>
        <v>0</v>
      </c>
      <c r="CN56" s="43">
        <f>'[11]Plan de acción-metas'!AC13</f>
        <v>0</v>
      </c>
      <c r="CO56" s="43">
        <f>'[11]Plan de acción-metas'!AD13</f>
        <v>0</v>
      </c>
      <c r="CP56" s="69">
        <f>'[11]Plan de acción-metas'!AE13</f>
        <v>260400000</v>
      </c>
      <c r="CQ56" s="74">
        <f t="shared" si="84"/>
        <v>508400000</v>
      </c>
      <c r="CR56" s="41">
        <f>'[11]Plan de acción-metas'!AG13</f>
        <v>180500000</v>
      </c>
      <c r="CS56" s="43">
        <f>'[11]Plan de acción-metas'!AH13</f>
        <v>0</v>
      </c>
      <c r="CT56" s="43">
        <f>'[11]Plan de acción-metas'!AI13</f>
        <v>0</v>
      </c>
      <c r="CU56" s="43">
        <f>'[11]Plan de acción-metas'!AJ13</f>
        <v>0</v>
      </c>
      <c r="CV56" s="43">
        <f>'[11]Plan de acción-metas'!AK13</f>
        <v>0</v>
      </c>
      <c r="CW56" s="43">
        <f>'[11]Plan de acción-metas'!AL13</f>
        <v>0</v>
      </c>
      <c r="CX56" s="43">
        <f>'[11]Plan de acción-metas'!AM13</f>
        <v>0</v>
      </c>
      <c r="CY56" s="43">
        <f>'[11]Plan de acción-metas'!AN13</f>
        <v>0</v>
      </c>
      <c r="CZ56" s="43">
        <f>'[11]Plan de acción-metas'!AO13</f>
        <v>0</v>
      </c>
      <c r="DA56" s="43">
        <f>'[11]Plan de acción-metas'!AP13</f>
        <v>0</v>
      </c>
      <c r="DB56" s="43">
        <f>'[11]Plan de acción-metas'!AQ13</f>
        <v>0</v>
      </c>
      <c r="DC56" s="43">
        <f>'[11]Plan de acción-metas'!AR13</f>
        <v>0</v>
      </c>
      <c r="DD56" s="43">
        <f>'[11]Plan de acción-metas'!AS13</f>
        <v>0</v>
      </c>
      <c r="DE56" s="69">
        <f>'[11]Plan de acción-metas'!AT13</f>
        <v>0</v>
      </c>
      <c r="DF56" s="75">
        <f t="shared" si="85"/>
        <v>180500000</v>
      </c>
      <c r="DG56" s="76">
        <f>'[11]Plan de acción-metas'!AV13</f>
        <v>98796666.689999998</v>
      </c>
      <c r="DH56" s="81">
        <f>'[11]Plan de acción-metas'!AW13</f>
        <v>98796666.689999998</v>
      </c>
      <c r="DI56" s="82">
        <f t="shared" si="86"/>
        <v>0.35503540519276161</v>
      </c>
      <c r="DJ56" s="79">
        <f t="shared" si="87"/>
        <v>0.19432861268686075</v>
      </c>
      <c r="DK56" s="80">
        <f t="shared" si="88"/>
        <v>0.19432861268686075</v>
      </c>
      <c r="DL56" s="60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61"/>
      <c r="ES56" s="61"/>
      <c r="ET56" s="61"/>
      <c r="EU56" s="62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61"/>
      <c r="GB56" s="61"/>
      <c r="GC56" s="61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  <c r="HG56" s="43"/>
      <c r="HH56" s="43"/>
      <c r="HI56" s="43"/>
      <c r="HJ56" s="61"/>
      <c r="HK56" s="61"/>
      <c r="HL56" s="63"/>
      <c r="HM56" s="83" t="str">
        <f>'[1]Plan Indicativo'!BL242</f>
        <v>Secretaría de Planeación</v>
      </c>
    </row>
    <row r="57" spans="1:221" ht="60" x14ac:dyDescent="0.25">
      <c r="A57" s="65">
        <f>'[1]Plan Indicativo'!A264</f>
        <v>256</v>
      </c>
      <c r="B57" s="66" t="str">
        <f>'[1]Plan Indicativo'!B264</f>
        <v>LE-4</v>
      </c>
      <c r="C57" s="67" t="str">
        <f>'[1]Plan Indicativo'!C264</f>
        <v>Territorio seguro que genera valor</v>
      </c>
      <c r="D57" s="67" t="str">
        <f>'[1]Plan Indicativo'!D264</f>
        <v>Gobierno territorial</v>
      </c>
      <c r="E57" s="66">
        <f>'[1]Plan Indicativo'!E264</f>
        <v>45</v>
      </c>
      <c r="F57" s="68" t="str">
        <f>'[1]Plan Indicativo'!F264</f>
        <v>Mejorar el Índice de desempeño Institucional en 95 puntos</v>
      </c>
      <c r="G57" s="68" t="str">
        <f>'[1]Plan Indicativo'!G264</f>
        <v>Aumentar en un 15% la participación ciudadana para la constitución de nuevas Juntas de Acción Comunal</v>
      </c>
      <c r="H57" s="66" t="str">
        <f>'[1]Plan Indicativo'!H264</f>
        <v>00000041</v>
      </c>
      <c r="I57" s="68" t="str">
        <f>'[1]Plan Indicativo'!I264</f>
        <v>% de participación ciudadana para la constitución de nuevas Juntas de Acción Comunal</v>
      </c>
      <c r="J57" s="66" t="str">
        <f>'[1]Plan Indicativo'!J264</f>
        <v>234 (JAC que tienen actos administrativos de dignatarios- son juntas activas )</v>
      </c>
      <c r="K57" s="66">
        <f>'[1]Plan Indicativo'!K264</f>
        <v>267</v>
      </c>
      <c r="L57" s="66" t="str">
        <f>'[1]Plan Indicativo'!L264</f>
        <v>4502</v>
      </c>
      <c r="M57" s="67" t="str">
        <f>'[1]Plan Indicativo'!M264</f>
        <v>Fortalecimiento del buen gobierno para el respeto y garantía de los derechos humanos (4502)</v>
      </c>
      <c r="N57" s="66" t="str">
        <f>'[1]Plan Indicativo'!N264</f>
        <v>4502038</v>
      </c>
      <c r="O57" s="68" t="str">
        <f>'[1]Plan Indicativo'!O264</f>
        <v>Implementar una (1) estrategia que promueva espacios de participacion y fomento de la democracia con representantes comunales</v>
      </c>
      <c r="P57" s="66">
        <f>'[1]Plan Indicativo'!P264</f>
        <v>450203800</v>
      </c>
      <c r="Q57" s="68" t="str">
        <f>'[1]Plan Indicativo'!Q264</f>
        <v>Estrategias de promoción de la garantía de derechos implementadas 
  (450203800)</v>
      </c>
      <c r="R57" s="66" t="str">
        <f>'[1]Plan Indicativo'!AC264</f>
        <v>No Acumulativa</v>
      </c>
      <c r="S57" s="66">
        <f>'[1]Plan Indicativo'!AD264</f>
        <v>16</v>
      </c>
      <c r="T57" s="43">
        <f>'[1]Plan Indicativo'!R264</f>
        <v>1</v>
      </c>
      <c r="U57" s="66" t="str">
        <f>'[1]Plan Indicativo'!S264</f>
        <v xml:space="preserve">Número </v>
      </c>
      <c r="V57" s="69">
        <f>'[1]Plan Indicativo'!T264</f>
        <v>1</v>
      </c>
      <c r="W57" s="41">
        <f>'[1]Plan Indicativo'!U264</f>
        <v>1</v>
      </c>
      <c r="X57" s="42">
        <f>'[1]Plan Indicativo'!V264</f>
        <v>0.25</v>
      </c>
      <c r="Y57" s="43">
        <f>'[1]Plan Indicativo'!W264</f>
        <v>1</v>
      </c>
      <c r="Z57" s="42">
        <f>'[1]Plan Indicativo'!X264</f>
        <v>0.25</v>
      </c>
      <c r="AA57" s="43">
        <f>'[1]Plan Indicativo'!Y264</f>
        <v>1</v>
      </c>
      <c r="AB57" s="42">
        <f>'[1]Plan Indicativo'!Z264</f>
        <v>0.25</v>
      </c>
      <c r="AC57" s="43">
        <f>'[1]Plan Indicativo'!AA264</f>
        <v>1</v>
      </c>
      <c r="AD57" s="44">
        <f>'[1]Plan Indicativo'!AB264</f>
        <v>0.25</v>
      </c>
      <c r="AE57" s="41">
        <v>1</v>
      </c>
      <c r="AF57" s="43">
        <f>'[2]Plan de Acción-metas'!O44</f>
        <v>0.71</v>
      </c>
      <c r="AG57" s="43"/>
      <c r="AH57" s="45"/>
      <c r="AI57" s="70">
        <f t="shared" si="91"/>
        <v>1</v>
      </c>
      <c r="AJ57" s="71">
        <f t="shared" ref="AJ57:AJ62" si="92">IF(W57=0," -",IF(AI57&gt;100%,100%,AI57))</f>
        <v>1</v>
      </c>
      <c r="AK57" s="70">
        <f t="shared" si="71"/>
        <v>0.71</v>
      </c>
      <c r="AL57" s="71">
        <f t="shared" ref="AL57:AL62" si="93">IF(Y57=0," -",IF(AK57&gt;100%,100%,AK57))</f>
        <v>0.71</v>
      </c>
      <c r="AM57" s="70">
        <f t="shared" si="73"/>
        <v>0</v>
      </c>
      <c r="AN57" s="71">
        <f t="shared" ref="AN57:AN62" si="94">IF(AA57=0," -",IF(AM57&gt;100%,100%,AM57))</f>
        <v>0</v>
      </c>
      <c r="AO57" s="70">
        <f t="shared" si="75"/>
        <v>0</v>
      </c>
      <c r="AP57" s="71">
        <f t="shared" ref="AP57:AP62" si="95">IF(AC57=0," -",IF(AO57&gt;100%,100%,AO57))</f>
        <v>0</v>
      </c>
      <c r="AQ57" s="72">
        <f t="shared" ref="AQ57:AQ63" si="96">+IF(AR57&gt;100%,100%,AR57)</f>
        <v>0.42749999999999999</v>
      </c>
      <c r="AR57" s="70">
        <f t="shared" si="90"/>
        <v>0.42749999999999999</v>
      </c>
      <c r="AS57" s="73">
        <f t="shared" ref="AS57:AS63" si="97">+AQ57</f>
        <v>0.42749999999999999</v>
      </c>
      <c r="AT57" s="41">
        <v>746397482.27999997</v>
      </c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69"/>
      <c r="BH57" s="74">
        <f t="shared" ref="BH57:BH63" si="98">+SUM(AT57:BG57)</f>
        <v>746397482.27999997</v>
      </c>
      <c r="BI57" s="41">
        <v>732218578.86999905</v>
      </c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69"/>
      <c r="BW57" s="75">
        <f t="shared" ref="BW57:BW63" si="99">+SUM(BI57:BV57)</f>
        <v>732218578.86999905</v>
      </c>
      <c r="BX57" s="76">
        <v>728794475.87</v>
      </c>
      <c r="BY57" s="77">
        <v>728794475.87</v>
      </c>
      <c r="BZ57" s="78">
        <f t="shared" ref="BZ57:BZ63" si="100">IF(BH57=0," -",BW57/BH57)</f>
        <v>0.98100354871684592</v>
      </c>
      <c r="CA57" s="79">
        <f t="shared" ref="CA57:CA63" si="101">+IF(BH57=0," -",IF(BZ57=0,"0,0%",BX57/BH57))</f>
        <v>0.97641604262084525</v>
      </c>
      <c r="CB57" s="80">
        <f t="shared" ref="CB57:CB63" si="102">+IF(BH57=0," -",IF(BX57=0,"0,0%",BY57/BH57))</f>
        <v>0.97641604262084525</v>
      </c>
      <c r="CC57" s="41">
        <f>'[2]Plan de Acción-metas'!R44</f>
        <v>1039200000</v>
      </c>
      <c r="CD57" s="43">
        <f>'[2]Plan de Acción-metas'!S44</f>
        <v>0</v>
      </c>
      <c r="CE57" s="43">
        <f>'[2]Plan de Acción-metas'!T44</f>
        <v>0</v>
      </c>
      <c r="CF57" s="43">
        <f>'[2]Plan de Acción-metas'!U44</f>
        <v>0</v>
      </c>
      <c r="CG57" s="43">
        <f>'[2]Plan de Acción-metas'!V44</f>
        <v>0</v>
      </c>
      <c r="CH57" s="43">
        <f>'[2]Plan de Acción-metas'!W44</f>
        <v>0</v>
      </c>
      <c r="CI57" s="43">
        <f>'[2]Plan de Acción-metas'!X44</f>
        <v>0</v>
      </c>
      <c r="CJ57" s="43">
        <f>'[2]Plan de Acción-metas'!Y44</f>
        <v>0</v>
      </c>
      <c r="CK57" s="43">
        <f>'[2]Plan de Acción-metas'!Z44</f>
        <v>0</v>
      </c>
      <c r="CL57" s="43">
        <f>'[2]Plan de Acción-metas'!AA44</f>
        <v>0</v>
      </c>
      <c r="CM57" s="43">
        <f>'[2]Plan de Acción-metas'!AB44</f>
        <v>0</v>
      </c>
      <c r="CN57" s="43">
        <f>'[2]Plan de Acción-metas'!AC44</f>
        <v>0</v>
      </c>
      <c r="CO57" s="43">
        <f>'[2]Plan de Acción-metas'!AD44</f>
        <v>0</v>
      </c>
      <c r="CP57" s="69">
        <f>'[2]Plan de Acción-metas'!AE44</f>
        <v>488400000.00000006</v>
      </c>
      <c r="CQ57" s="74">
        <f t="shared" ref="CQ57:CQ63" si="103">+SUM(CC57:CP57)</f>
        <v>1527600000</v>
      </c>
      <c r="CR57" s="41">
        <f>'[2]Plan de Acción-metas'!AG44</f>
        <v>666000000.66999996</v>
      </c>
      <c r="CS57" s="43">
        <f>'[2]Plan de Acción-metas'!AH44</f>
        <v>0</v>
      </c>
      <c r="CT57" s="43">
        <f>'[2]Plan de Acción-metas'!AI44</f>
        <v>0</v>
      </c>
      <c r="CU57" s="43">
        <f>'[2]Plan de Acción-metas'!AJ44</f>
        <v>0</v>
      </c>
      <c r="CV57" s="43">
        <f>'[2]Plan de Acción-metas'!AK44</f>
        <v>0</v>
      </c>
      <c r="CW57" s="43">
        <f>'[2]Plan de Acción-metas'!AL44</f>
        <v>0</v>
      </c>
      <c r="CX57" s="43">
        <f>'[2]Plan de Acción-metas'!AM44</f>
        <v>0</v>
      </c>
      <c r="CY57" s="43">
        <f>'[2]Plan de Acción-metas'!AN44</f>
        <v>0</v>
      </c>
      <c r="CZ57" s="43">
        <f>'[2]Plan de Acción-metas'!AO44</f>
        <v>0</v>
      </c>
      <c r="DA57" s="43">
        <f>'[2]Plan de Acción-metas'!AP44</f>
        <v>0</v>
      </c>
      <c r="DB57" s="43">
        <f>'[2]Plan de Acción-metas'!AQ44</f>
        <v>0</v>
      </c>
      <c r="DC57" s="43">
        <f>'[2]Plan de Acción-metas'!AR44</f>
        <v>0</v>
      </c>
      <c r="DD57" s="43">
        <f>'[2]Plan de Acción-metas'!AS44</f>
        <v>0</v>
      </c>
      <c r="DE57" s="69">
        <f>'[2]Plan de Acción-metas'!AT44</f>
        <v>0</v>
      </c>
      <c r="DF57" s="75">
        <f t="shared" ref="DF57:DF63" si="104">+SUM(CR57:DE57)</f>
        <v>666000000.66999996</v>
      </c>
      <c r="DG57" s="76">
        <f>'[2]Plan de Acción-metas'!AV44</f>
        <v>271710000.02999997</v>
      </c>
      <c r="DH57" s="81">
        <f>'[2]Plan de Acción-metas'!AW44</f>
        <v>271710000.02999997</v>
      </c>
      <c r="DI57" s="82">
        <f t="shared" ref="DI57:DI63" si="105">IF(CQ57=0," -",DF57/CQ57)</f>
        <v>0.43597800515187218</v>
      </c>
      <c r="DJ57" s="79">
        <f t="shared" ref="DJ57:DJ63" si="106">+IF(CQ57=0," -",IF(DI57=0,"0,0%",DG57/CQ57))</f>
        <v>0.17786724275333854</v>
      </c>
      <c r="DK57" s="80">
        <f t="shared" ref="DK57:DK63" si="107">+IF(CQ57=0," -",IF(DG57=0,"0,0%",DH57/CQ57))</f>
        <v>0.17786724275333854</v>
      </c>
      <c r="DL57" s="60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61"/>
      <c r="ES57" s="61"/>
      <c r="ET57" s="61"/>
      <c r="EU57" s="62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61"/>
      <c r="GB57" s="61"/>
      <c r="GC57" s="61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61"/>
      <c r="HK57" s="61"/>
      <c r="HL57" s="63"/>
      <c r="HM57" s="83" t="str">
        <f>'[1]Plan Indicativo'!BL264</f>
        <v>Secretaría de Desarrollo Social</v>
      </c>
    </row>
    <row r="58" spans="1:221" ht="60" x14ac:dyDescent="0.25">
      <c r="A58" s="65">
        <f>'[1]Plan Indicativo'!A266</f>
        <v>258</v>
      </c>
      <c r="B58" s="66" t="str">
        <f>'[1]Plan Indicativo'!B266</f>
        <v>LE-4</v>
      </c>
      <c r="C58" s="67" t="str">
        <f>'[1]Plan Indicativo'!C266</f>
        <v>Territorio seguro que genera valor</v>
      </c>
      <c r="D58" s="67" t="str">
        <f>'[1]Plan Indicativo'!D266</f>
        <v>Gobierno territorial</v>
      </c>
      <c r="E58" s="66">
        <f>'[1]Plan Indicativo'!E266</f>
        <v>45</v>
      </c>
      <c r="F58" s="68" t="str">
        <f>'[1]Plan Indicativo'!F266</f>
        <v>Mejorar el Índice de desempeño Institucional en 95 puntos</v>
      </c>
      <c r="G58" s="68" t="str">
        <f>'[1]Plan Indicativo'!G266</f>
        <v>Aumentar en un 15% la participación ciudadana para la constitución de nuevas Juntas de Acción Comunal</v>
      </c>
      <c r="H58" s="66" t="str">
        <f>'[1]Plan Indicativo'!H266</f>
        <v>00000041</v>
      </c>
      <c r="I58" s="68" t="str">
        <f>'[1]Plan Indicativo'!I266</f>
        <v>% de participación ciudadana para la constitución de nuevas Juntas de Acción Comunal</v>
      </c>
      <c r="J58" s="66" t="str">
        <f>'[1]Plan Indicativo'!J266</f>
        <v>234 (JAC que tienen actos administrativos de dignatarios)</v>
      </c>
      <c r="K58" s="66">
        <f>'[1]Plan Indicativo'!K266</f>
        <v>267</v>
      </c>
      <c r="L58" s="66" t="str">
        <f>'[1]Plan Indicativo'!L266</f>
        <v>4502</v>
      </c>
      <c r="M58" s="67" t="str">
        <f>'[1]Plan Indicativo'!M266</f>
        <v>Fortalecimiento del buen gobierno para el respeto y garantía de los derechos humanos (4502)</v>
      </c>
      <c r="N58" s="66" t="str">
        <f>'[1]Plan Indicativo'!N266</f>
        <v>4502001</v>
      </c>
      <c r="O58" s="68" t="str">
        <f>'[1]Plan Indicativo'!O266</f>
        <v>Promover 130 espacios de participación ciudadana a través de la garantia del 100% de los ediles con pago de EPS, ARL, póliza de vida.</v>
      </c>
      <c r="P58" s="66">
        <f>'[1]Plan Indicativo'!P266</f>
        <v>450200100</v>
      </c>
      <c r="Q58" s="68" t="str">
        <f>'[1]Plan Indicativo'!Q266</f>
        <v>Espacios de participación promovidos 
  (450200100)</v>
      </c>
      <c r="R58" s="66" t="str">
        <f>'[1]Plan Indicativo'!AC266</f>
        <v>No Acumulativa</v>
      </c>
      <c r="S58" s="66">
        <f>'[1]Plan Indicativo'!AD266</f>
        <v>16</v>
      </c>
      <c r="T58" s="43">
        <f>'[1]Plan Indicativo'!R266</f>
        <v>130</v>
      </c>
      <c r="U58" s="66" t="str">
        <f>'[1]Plan Indicativo'!S266</f>
        <v xml:space="preserve">Número </v>
      </c>
      <c r="V58" s="69">
        <f>'[1]Plan Indicativo'!T266</f>
        <v>130</v>
      </c>
      <c r="W58" s="41">
        <f>'[1]Plan Indicativo'!U266</f>
        <v>130</v>
      </c>
      <c r="X58" s="42">
        <f>'[1]Plan Indicativo'!V266</f>
        <v>0.25</v>
      </c>
      <c r="Y58" s="43">
        <f>'[1]Plan Indicativo'!W266</f>
        <v>130</v>
      </c>
      <c r="Z58" s="42">
        <f>'[1]Plan Indicativo'!X266</f>
        <v>0.25</v>
      </c>
      <c r="AA58" s="43">
        <f>'[1]Plan Indicativo'!Y266</f>
        <v>130</v>
      </c>
      <c r="AB58" s="42">
        <f>'[1]Plan Indicativo'!Z266</f>
        <v>0.25</v>
      </c>
      <c r="AC58" s="43">
        <f>'[1]Plan Indicativo'!AA266</f>
        <v>130</v>
      </c>
      <c r="AD58" s="44">
        <f>'[1]Plan Indicativo'!AB266</f>
        <v>0.25</v>
      </c>
      <c r="AE58" s="41">
        <v>130</v>
      </c>
      <c r="AF58" s="43">
        <f>'[2]Plan de Acción-metas'!O46</f>
        <v>136</v>
      </c>
      <c r="AG58" s="43"/>
      <c r="AH58" s="45"/>
      <c r="AI58" s="70">
        <f t="shared" si="91"/>
        <v>1</v>
      </c>
      <c r="AJ58" s="71">
        <f t="shared" si="92"/>
        <v>1</v>
      </c>
      <c r="AK58" s="70">
        <f t="shared" ref="AK58:AK63" si="108">IF(Y58=0," -",AF58/Y58)</f>
        <v>1.0461538461538462</v>
      </c>
      <c r="AL58" s="71">
        <f t="shared" si="93"/>
        <v>1</v>
      </c>
      <c r="AM58" s="70">
        <f t="shared" ref="AM58:AM63" si="109">IF(AA58=0," -",AG58/AA58)</f>
        <v>0</v>
      </c>
      <c r="AN58" s="71">
        <f t="shared" si="94"/>
        <v>0</v>
      </c>
      <c r="AO58" s="70">
        <f t="shared" ref="AO58:AO63" si="110">IF(AC58=0," -",AH58/AC58)</f>
        <v>0</v>
      </c>
      <c r="AP58" s="71">
        <f t="shared" si="95"/>
        <v>0</v>
      </c>
      <c r="AQ58" s="72">
        <f t="shared" si="96"/>
        <v>0.5</v>
      </c>
      <c r="AR58" s="70">
        <f t="shared" si="90"/>
        <v>0.5</v>
      </c>
      <c r="AS58" s="73">
        <f t="shared" si="97"/>
        <v>0.5</v>
      </c>
      <c r="AT58" s="41">
        <v>1130000000</v>
      </c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69"/>
      <c r="BH58" s="74">
        <f t="shared" si="98"/>
        <v>1130000000</v>
      </c>
      <c r="BI58" s="41">
        <v>1090011824</v>
      </c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69"/>
      <c r="BW58" s="75">
        <f t="shared" si="99"/>
        <v>1090011824</v>
      </c>
      <c r="BX58" s="76">
        <v>1067712081.83</v>
      </c>
      <c r="BY58" s="77">
        <v>1067712081.83</v>
      </c>
      <c r="BZ58" s="78">
        <f t="shared" si="100"/>
        <v>0.9646122336283186</v>
      </c>
      <c r="CA58" s="79">
        <f t="shared" si="101"/>
        <v>0.94487794852212392</v>
      </c>
      <c r="CB58" s="80">
        <f t="shared" si="102"/>
        <v>0.94487794852212392</v>
      </c>
      <c r="CC58" s="41">
        <f>'[2]Plan de Acción-metas'!R46</f>
        <v>890000000</v>
      </c>
      <c r="CD58" s="43">
        <f>'[2]Plan de Acción-metas'!S46</f>
        <v>0</v>
      </c>
      <c r="CE58" s="43">
        <f>'[2]Plan de Acción-metas'!T46</f>
        <v>0</v>
      </c>
      <c r="CF58" s="43">
        <f>'[2]Plan de Acción-metas'!U46</f>
        <v>0</v>
      </c>
      <c r="CG58" s="43">
        <f>'[2]Plan de Acción-metas'!V46</f>
        <v>0</v>
      </c>
      <c r="CH58" s="43">
        <f>'[2]Plan de Acción-metas'!W46</f>
        <v>0</v>
      </c>
      <c r="CI58" s="43">
        <f>'[2]Plan de Acción-metas'!X46</f>
        <v>0</v>
      </c>
      <c r="CJ58" s="43">
        <f>'[2]Plan de Acción-metas'!Y46</f>
        <v>0</v>
      </c>
      <c r="CK58" s="43">
        <f>'[2]Plan de Acción-metas'!Z46</f>
        <v>0</v>
      </c>
      <c r="CL58" s="43">
        <f>'[2]Plan de Acción-metas'!AA46</f>
        <v>0</v>
      </c>
      <c r="CM58" s="43">
        <f>'[2]Plan de Acción-metas'!AB46</f>
        <v>0</v>
      </c>
      <c r="CN58" s="43">
        <f>'[2]Plan de Acción-metas'!AC46</f>
        <v>0</v>
      </c>
      <c r="CO58" s="43">
        <f>'[2]Plan de Acción-metas'!AD46</f>
        <v>0</v>
      </c>
      <c r="CP58" s="69">
        <f>'[2]Plan de Acción-metas'!AE46</f>
        <v>0</v>
      </c>
      <c r="CQ58" s="74">
        <f t="shared" si="103"/>
        <v>890000000</v>
      </c>
      <c r="CR58" s="41">
        <f>'[2]Plan de Acción-metas'!AG46</f>
        <v>775795590</v>
      </c>
      <c r="CS58" s="43">
        <f>'[2]Plan de Acción-metas'!AH46</f>
        <v>0</v>
      </c>
      <c r="CT58" s="43">
        <f>'[2]Plan de Acción-metas'!AI46</f>
        <v>0</v>
      </c>
      <c r="CU58" s="43">
        <f>'[2]Plan de Acción-metas'!AJ46</f>
        <v>0</v>
      </c>
      <c r="CV58" s="43">
        <f>'[2]Plan de Acción-metas'!AK46</f>
        <v>0</v>
      </c>
      <c r="CW58" s="43">
        <f>'[2]Plan de Acción-metas'!AL46</f>
        <v>0</v>
      </c>
      <c r="CX58" s="43">
        <f>'[2]Plan de Acción-metas'!AM46</f>
        <v>0</v>
      </c>
      <c r="CY58" s="43">
        <f>'[2]Plan de Acción-metas'!AN46</f>
        <v>0</v>
      </c>
      <c r="CZ58" s="43">
        <f>'[2]Plan de Acción-metas'!AO46</f>
        <v>0</v>
      </c>
      <c r="DA58" s="43">
        <f>'[2]Plan de Acción-metas'!AP46</f>
        <v>0</v>
      </c>
      <c r="DB58" s="43">
        <f>'[2]Plan de Acción-metas'!AQ46</f>
        <v>0</v>
      </c>
      <c r="DC58" s="43">
        <f>'[2]Plan de Acción-metas'!AR46</f>
        <v>0</v>
      </c>
      <c r="DD58" s="43">
        <f>'[2]Plan de Acción-metas'!AS46</f>
        <v>0</v>
      </c>
      <c r="DE58" s="69">
        <f>'[2]Plan de Acción-metas'!AT46</f>
        <v>0</v>
      </c>
      <c r="DF58" s="75">
        <f t="shared" si="104"/>
        <v>775795590</v>
      </c>
      <c r="DG58" s="76">
        <f>'[2]Plan de Acción-metas'!AV46</f>
        <v>775674073.54999995</v>
      </c>
      <c r="DH58" s="81">
        <f>'[2]Plan de Acción-metas'!AW46</f>
        <v>775674073.54999995</v>
      </c>
      <c r="DI58" s="82">
        <f t="shared" si="105"/>
        <v>0.87168043820224717</v>
      </c>
      <c r="DJ58" s="79">
        <f t="shared" si="106"/>
        <v>0.87154390286516847</v>
      </c>
      <c r="DK58" s="80">
        <f t="shared" si="107"/>
        <v>0.87154390286516847</v>
      </c>
      <c r="DL58" s="60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61"/>
      <c r="ES58" s="61"/>
      <c r="ET58" s="61"/>
      <c r="EU58" s="62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61"/>
      <c r="GB58" s="61"/>
      <c r="GC58" s="61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61"/>
      <c r="HK58" s="61"/>
      <c r="HL58" s="63"/>
      <c r="HM58" s="83" t="str">
        <f>'[1]Plan Indicativo'!BL266</f>
        <v>Secretaría de Desarrollo Social</v>
      </c>
    </row>
    <row r="59" spans="1:221" ht="75" x14ac:dyDescent="0.25">
      <c r="A59" s="65">
        <f>'[1]Plan Indicativo'!A267</f>
        <v>259</v>
      </c>
      <c r="B59" s="66" t="str">
        <f>'[1]Plan Indicativo'!B267</f>
        <v>LE-4</v>
      </c>
      <c r="C59" s="67" t="str">
        <f>'[1]Plan Indicativo'!C267</f>
        <v>Territorio seguro que genera valor</v>
      </c>
      <c r="D59" s="67" t="str">
        <f>'[1]Plan Indicativo'!D267</f>
        <v>Gobierno territorial</v>
      </c>
      <c r="E59" s="66">
        <f>'[1]Plan Indicativo'!E267</f>
        <v>45</v>
      </c>
      <c r="F59" s="68" t="str">
        <f>'[1]Plan Indicativo'!F267</f>
        <v>Mejorar el Índice de desempeño Institucional en 95 puntos</v>
      </c>
      <c r="G59" s="68" t="str">
        <f>'[1]Plan Indicativo'!G267</f>
        <v>Aumentar en un 15% la participación ciudadana para la constitución de nuevas Juntas de Acción Comunal</v>
      </c>
      <c r="H59" s="66" t="str">
        <f>'[1]Plan Indicativo'!H267</f>
        <v>00000041</v>
      </c>
      <c r="I59" s="68" t="str">
        <f>'[1]Plan Indicativo'!I267</f>
        <v>% de participación ciudadana para la constitución de nuevas Juntas de Acción Comunal</v>
      </c>
      <c r="J59" s="66" t="str">
        <f>'[1]Plan Indicativo'!J267</f>
        <v>234 (JAC que tienen actos administrativos de dignatarios)</v>
      </c>
      <c r="K59" s="66">
        <f>'[1]Plan Indicativo'!K267</f>
        <v>267</v>
      </c>
      <c r="L59" s="66" t="str">
        <f>'[1]Plan Indicativo'!L267</f>
        <v>4502</v>
      </c>
      <c r="M59" s="67" t="str">
        <f>'[1]Plan Indicativo'!M267</f>
        <v>Fortalecimiento del buen gobierno para el respeto y garantía de los derechos humanos (4502)</v>
      </c>
      <c r="N59" s="66" t="str">
        <f>'[1]Plan Indicativo'!N267</f>
        <v>4502001</v>
      </c>
      <c r="O59" s="68" t="str">
        <f>'[1]Plan Indicativo'!O267</f>
        <v>Promover  254 espacios de participacion dirigidos a las 234 JAC y 20 espacios a las JAL para el fortalecimiento en competencias jurídicas y de formulación de Proyectos.</v>
      </c>
      <c r="P59" s="66">
        <f>'[1]Plan Indicativo'!P267</f>
        <v>450200100</v>
      </c>
      <c r="Q59" s="68" t="str">
        <f>'[1]Plan Indicativo'!Q267</f>
        <v>Espacios de participación promovidos 
  (450200100)</v>
      </c>
      <c r="R59" s="66" t="str">
        <f>'[1]Plan Indicativo'!AC267</f>
        <v>No Acumulativa</v>
      </c>
      <c r="S59" s="66">
        <f>'[1]Plan Indicativo'!AD267</f>
        <v>16</v>
      </c>
      <c r="T59" s="43">
        <f>'[1]Plan Indicativo'!R267</f>
        <v>0</v>
      </c>
      <c r="U59" s="66" t="str">
        <f>'[1]Plan Indicativo'!S267</f>
        <v xml:space="preserve">Número </v>
      </c>
      <c r="V59" s="69">
        <f>'[1]Plan Indicativo'!T267</f>
        <v>254</v>
      </c>
      <c r="W59" s="41">
        <f>'[1]Plan Indicativo'!U267</f>
        <v>50</v>
      </c>
      <c r="X59" s="42">
        <f>'[1]Plan Indicativo'!V267</f>
        <v>0.19685039370078741</v>
      </c>
      <c r="Y59" s="43">
        <f>'[1]Plan Indicativo'!W267</f>
        <v>254</v>
      </c>
      <c r="Z59" s="42">
        <f>'[1]Plan Indicativo'!X267</f>
        <v>1</v>
      </c>
      <c r="AA59" s="43">
        <f>'[1]Plan Indicativo'!Y267</f>
        <v>254</v>
      </c>
      <c r="AB59" s="42">
        <f>'[1]Plan Indicativo'!Z267</f>
        <v>1</v>
      </c>
      <c r="AC59" s="43">
        <f>'[1]Plan Indicativo'!AA267</f>
        <v>254</v>
      </c>
      <c r="AD59" s="44">
        <f>'[1]Plan Indicativo'!AB267</f>
        <v>1</v>
      </c>
      <c r="AE59" s="41">
        <v>270</v>
      </c>
      <c r="AF59" s="43">
        <f>'[2]Plan de Acción-metas'!O47</f>
        <v>52</v>
      </c>
      <c r="AG59" s="43"/>
      <c r="AH59" s="45"/>
      <c r="AI59" s="70">
        <f t="shared" si="91"/>
        <v>5.4</v>
      </c>
      <c r="AJ59" s="71">
        <f t="shared" si="92"/>
        <v>1</v>
      </c>
      <c r="AK59" s="70">
        <f t="shared" si="108"/>
        <v>0.20472440944881889</v>
      </c>
      <c r="AL59" s="71">
        <f t="shared" si="93"/>
        <v>0.20472440944881889</v>
      </c>
      <c r="AM59" s="70">
        <f t="shared" si="109"/>
        <v>0</v>
      </c>
      <c r="AN59" s="71">
        <f t="shared" si="94"/>
        <v>0</v>
      </c>
      <c r="AO59" s="70">
        <f t="shared" si="110"/>
        <v>0</v>
      </c>
      <c r="AP59" s="71">
        <f t="shared" si="95"/>
        <v>0</v>
      </c>
      <c r="AQ59" s="72">
        <f t="shared" si="96"/>
        <v>0.30118110236220474</v>
      </c>
      <c r="AR59" s="70">
        <f t="shared" si="90"/>
        <v>0.30118110236220474</v>
      </c>
      <c r="AS59" s="73">
        <f t="shared" si="97"/>
        <v>0.30118110236220474</v>
      </c>
      <c r="AT59" s="41">
        <v>252947005</v>
      </c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69"/>
      <c r="BH59" s="74">
        <f t="shared" si="98"/>
        <v>252947005</v>
      </c>
      <c r="BI59" s="41">
        <v>233434090.30000001</v>
      </c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69"/>
      <c r="BW59" s="75">
        <f t="shared" si="99"/>
        <v>233434090.30000001</v>
      </c>
      <c r="BX59" s="76">
        <v>233434090.30000001</v>
      </c>
      <c r="BY59" s="77">
        <v>233434090.30000001</v>
      </c>
      <c r="BZ59" s="78">
        <f t="shared" si="100"/>
        <v>0.92285769621980707</v>
      </c>
      <c r="CA59" s="79">
        <f t="shared" si="101"/>
        <v>0.92285769621980707</v>
      </c>
      <c r="CB59" s="80">
        <f t="shared" si="102"/>
        <v>0.92285769621980707</v>
      </c>
      <c r="CC59" s="41">
        <f>'[2]Plan de Acción-metas'!R47</f>
        <v>200000000</v>
      </c>
      <c r="CD59" s="43">
        <f>'[2]Plan de Acción-metas'!S47</f>
        <v>0</v>
      </c>
      <c r="CE59" s="43">
        <f>'[2]Plan de Acción-metas'!T47</f>
        <v>0</v>
      </c>
      <c r="CF59" s="43">
        <f>'[2]Plan de Acción-metas'!U47</f>
        <v>0</v>
      </c>
      <c r="CG59" s="43">
        <f>'[2]Plan de Acción-metas'!V47</f>
        <v>0</v>
      </c>
      <c r="CH59" s="43">
        <f>'[2]Plan de Acción-metas'!W47</f>
        <v>0</v>
      </c>
      <c r="CI59" s="43">
        <f>'[2]Plan de Acción-metas'!X47</f>
        <v>0</v>
      </c>
      <c r="CJ59" s="43">
        <f>'[2]Plan de Acción-metas'!Y47</f>
        <v>0</v>
      </c>
      <c r="CK59" s="43">
        <f>'[2]Plan de Acción-metas'!Z47</f>
        <v>0</v>
      </c>
      <c r="CL59" s="43">
        <f>'[2]Plan de Acción-metas'!AA47</f>
        <v>0</v>
      </c>
      <c r="CM59" s="43">
        <f>'[2]Plan de Acción-metas'!AB47</f>
        <v>0</v>
      </c>
      <c r="CN59" s="43">
        <f>'[2]Plan de Acción-metas'!AC47</f>
        <v>0</v>
      </c>
      <c r="CO59" s="43">
        <f>'[2]Plan de Acción-metas'!AD47</f>
        <v>0</v>
      </c>
      <c r="CP59" s="69">
        <f>'[2]Plan de Acción-metas'!AE47</f>
        <v>300000000</v>
      </c>
      <c r="CQ59" s="74">
        <f t="shared" si="103"/>
        <v>500000000</v>
      </c>
      <c r="CR59" s="41">
        <f>'[2]Plan de Acción-metas'!AG47</f>
        <v>91716650</v>
      </c>
      <c r="CS59" s="43">
        <f>'[2]Plan de Acción-metas'!AH47</f>
        <v>0</v>
      </c>
      <c r="CT59" s="43">
        <f>'[2]Plan de Acción-metas'!AI47</f>
        <v>0</v>
      </c>
      <c r="CU59" s="43">
        <f>'[2]Plan de Acción-metas'!AJ47</f>
        <v>0</v>
      </c>
      <c r="CV59" s="43">
        <f>'[2]Plan de Acción-metas'!AK47</f>
        <v>0</v>
      </c>
      <c r="CW59" s="43">
        <f>'[2]Plan de Acción-metas'!AL47</f>
        <v>0</v>
      </c>
      <c r="CX59" s="43">
        <f>'[2]Plan de Acción-metas'!AM47</f>
        <v>0</v>
      </c>
      <c r="CY59" s="43">
        <f>'[2]Plan de Acción-metas'!AN47</f>
        <v>0</v>
      </c>
      <c r="CZ59" s="43">
        <f>'[2]Plan de Acción-metas'!AO47</f>
        <v>0</v>
      </c>
      <c r="DA59" s="43">
        <f>'[2]Plan de Acción-metas'!AP47</f>
        <v>0</v>
      </c>
      <c r="DB59" s="43">
        <f>'[2]Plan de Acción-metas'!AQ47</f>
        <v>0</v>
      </c>
      <c r="DC59" s="43">
        <f>'[2]Plan de Acción-metas'!AR47</f>
        <v>0</v>
      </c>
      <c r="DD59" s="43">
        <f>'[2]Plan de Acción-metas'!AS47</f>
        <v>0</v>
      </c>
      <c r="DE59" s="69">
        <f>'[2]Plan de Acción-metas'!AT47</f>
        <v>0</v>
      </c>
      <c r="DF59" s="75">
        <f t="shared" si="104"/>
        <v>91716650</v>
      </c>
      <c r="DG59" s="76">
        <f>'[2]Plan de Acción-metas'!AV47</f>
        <v>80048233</v>
      </c>
      <c r="DH59" s="81">
        <f>'[2]Plan de Acción-metas'!AW47</f>
        <v>80048233</v>
      </c>
      <c r="DI59" s="82">
        <f t="shared" si="105"/>
        <v>0.18343329999999999</v>
      </c>
      <c r="DJ59" s="79">
        <f t="shared" si="106"/>
        <v>0.16009646599999999</v>
      </c>
      <c r="DK59" s="80">
        <f t="shared" si="107"/>
        <v>0.16009646599999999</v>
      </c>
      <c r="DL59" s="60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61"/>
      <c r="ES59" s="61"/>
      <c r="ET59" s="61"/>
      <c r="EU59" s="62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61"/>
      <c r="GB59" s="61"/>
      <c r="GC59" s="61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61"/>
      <c r="HK59" s="61"/>
      <c r="HL59" s="63"/>
      <c r="HM59" s="83" t="str">
        <f>'[1]Plan Indicativo'!BL267</f>
        <v>Secretaría de Desarrollo Social</v>
      </c>
    </row>
    <row r="60" spans="1:221" ht="75" x14ac:dyDescent="0.25">
      <c r="A60" s="65">
        <f>'[1]Plan Indicativo'!A271</f>
        <v>263</v>
      </c>
      <c r="B60" s="66" t="str">
        <f>'[1]Plan Indicativo'!B271</f>
        <v>LE-4</v>
      </c>
      <c r="C60" s="67" t="str">
        <f>'[1]Plan Indicativo'!C271</f>
        <v>Territorio seguro que genera valor</v>
      </c>
      <c r="D60" s="67" t="str">
        <f>'[1]Plan Indicativo'!D271</f>
        <v>Información estadística.</v>
      </c>
      <c r="E60" s="66" t="str">
        <f>'[1]Plan Indicativo'!E271</f>
        <v>04</v>
      </c>
      <c r="F60" s="68" t="str">
        <f>'[1]Plan Indicativo'!F271</f>
        <v>Mejorar el Índice de desempeño Institucional en 95 puntos</v>
      </c>
      <c r="G60" s="68" t="str">
        <f>'[1]Plan Indicativo'!G271</f>
        <v>Mejorar el Índice de desempeño Institucional en 95 puntos</v>
      </c>
      <c r="H60" s="66" t="str">
        <f>'[1]Plan Indicativo'!H271</f>
        <v>300010001</v>
      </c>
      <c r="I60" s="68" t="str">
        <f>'[1]Plan Indicativo'!I271</f>
        <v>Indice de Desempeño institucional IDI</v>
      </c>
      <c r="J60" s="66">
        <f>'[1]Plan Indicativo'!J271</f>
        <v>93.6</v>
      </c>
      <c r="K60" s="66">
        <f>'[1]Plan Indicativo'!K271</f>
        <v>95</v>
      </c>
      <c r="L60" s="66" t="str">
        <f>'[1]Plan Indicativo'!L271</f>
        <v>0406</v>
      </c>
      <c r="M60" s="67" t="str">
        <f>'[1]Plan Indicativo'!M271</f>
        <v>Generación de la información geográfica del territorio nacional (0406)</v>
      </c>
      <c r="N60" s="66" t="str">
        <f>'[1]Plan Indicativo'!N271</f>
        <v>0406001</v>
      </c>
      <c r="O60" s="68" t="str">
        <f>'[1]Plan Indicativo'!O271</f>
        <v xml:space="preserve">Actualizar un (1)Servicio de información geográfica, geodésica y cartográfica  para el mantenimiento del sistema de estratificación urbana y rural del municipio de Bucaramanga (0406001). </v>
      </c>
      <c r="P60" s="66">
        <f>'[1]Plan Indicativo'!P271</f>
        <v>40600100</v>
      </c>
      <c r="Q60" s="68" t="str">
        <f>'[1]Plan Indicativo'!Q271</f>
        <v>Servicio de información geográfica, geodésica y cartográfica actualizado (040600100).</v>
      </c>
      <c r="R60" s="66" t="str">
        <f>'[1]Plan Indicativo'!AC271</f>
        <v>No Acumulativa</v>
      </c>
      <c r="S60" s="66">
        <f>'[1]Plan Indicativo'!AD271</f>
        <v>16</v>
      </c>
      <c r="T60" s="43">
        <f>'[1]Plan Indicativo'!R271</f>
        <v>1</v>
      </c>
      <c r="U60" s="66" t="str">
        <f>'[1]Plan Indicativo'!S271</f>
        <v>Número</v>
      </c>
      <c r="V60" s="69">
        <f>'[1]Plan Indicativo'!T271</f>
        <v>1</v>
      </c>
      <c r="W60" s="41">
        <f>'[1]Plan Indicativo'!U271</f>
        <v>1</v>
      </c>
      <c r="X60" s="42">
        <f>'[1]Plan Indicativo'!V271</f>
        <v>0.25</v>
      </c>
      <c r="Y60" s="43">
        <f>'[1]Plan Indicativo'!W271</f>
        <v>1</v>
      </c>
      <c r="Z60" s="42">
        <f>'[1]Plan Indicativo'!X271</f>
        <v>0.25</v>
      </c>
      <c r="AA60" s="43">
        <f>'[1]Plan Indicativo'!Y271</f>
        <v>1</v>
      </c>
      <c r="AB60" s="42">
        <f>'[1]Plan Indicativo'!Z271</f>
        <v>0.25</v>
      </c>
      <c r="AC60" s="43">
        <f>'[1]Plan Indicativo'!AA271</f>
        <v>1</v>
      </c>
      <c r="AD60" s="44">
        <f>'[1]Plan Indicativo'!AB271</f>
        <v>0.25</v>
      </c>
      <c r="AE60" s="41">
        <v>1</v>
      </c>
      <c r="AF60" s="43">
        <f>'[11]Plan de acción-metas'!O18</f>
        <v>0.47</v>
      </c>
      <c r="AG60" s="43"/>
      <c r="AH60" s="45"/>
      <c r="AI60" s="70">
        <f t="shared" si="91"/>
        <v>1</v>
      </c>
      <c r="AJ60" s="71">
        <f t="shared" si="92"/>
        <v>1</v>
      </c>
      <c r="AK60" s="70">
        <f t="shared" si="108"/>
        <v>0.47</v>
      </c>
      <c r="AL60" s="71">
        <f t="shared" si="93"/>
        <v>0.47</v>
      </c>
      <c r="AM60" s="70">
        <f t="shared" si="109"/>
        <v>0</v>
      </c>
      <c r="AN60" s="71">
        <f t="shared" si="94"/>
        <v>0</v>
      </c>
      <c r="AO60" s="70">
        <f t="shared" si="110"/>
        <v>0</v>
      </c>
      <c r="AP60" s="71">
        <f t="shared" si="95"/>
        <v>0</v>
      </c>
      <c r="AQ60" s="72">
        <f t="shared" si="96"/>
        <v>0.36749999999999999</v>
      </c>
      <c r="AR60" s="70">
        <f t="shared" si="90"/>
        <v>0.36749999999999999</v>
      </c>
      <c r="AS60" s="73">
        <f t="shared" si="97"/>
        <v>0.36749999999999999</v>
      </c>
      <c r="AT60" s="41">
        <v>537918647.00999999</v>
      </c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69"/>
      <c r="BH60" s="74">
        <f t="shared" si="98"/>
        <v>537918647.00999999</v>
      </c>
      <c r="BI60" s="41">
        <v>162482359</v>
      </c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69"/>
      <c r="BW60" s="75">
        <f t="shared" si="99"/>
        <v>162482359</v>
      </c>
      <c r="BX60" s="76">
        <v>162482359</v>
      </c>
      <c r="BY60" s="77">
        <v>162482359</v>
      </c>
      <c r="BZ60" s="78">
        <f t="shared" si="100"/>
        <v>0.30205749494491763</v>
      </c>
      <c r="CA60" s="79">
        <f t="shared" si="101"/>
        <v>0.30205749494491763</v>
      </c>
      <c r="CB60" s="80">
        <f t="shared" si="102"/>
        <v>0.30205749494491763</v>
      </c>
      <c r="CC60" s="41">
        <f>'[11]Plan de acción-metas'!R18</f>
        <v>196582047</v>
      </c>
      <c r="CD60" s="43">
        <f>'[11]Plan de acción-metas'!S18</f>
        <v>0</v>
      </c>
      <c r="CE60" s="43">
        <f>'[11]Plan de acción-metas'!T18</f>
        <v>0</v>
      </c>
      <c r="CF60" s="43">
        <f>'[11]Plan de acción-metas'!U18</f>
        <v>0</v>
      </c>
      <c r="CG60" s="43">
        <f>'[11]Plan de acción-metas'!V18</f>
        <v>0</v>
      </c>
      <c r="CH60" s="43">
        <f>'[11]Plan de acción-metas'!W18</f>
        <v>0</v>
      </c>
      <c r="CI60" s="43">
        <f>'[11]Plan de acción-metas'!X18</f>
        <v>0</v>
      </c>
      <c r="CJ60" s="43">
        <f>'[11]Plan de acción-metas'!Y18</f>
        <v>0</v>
      </c>
      <c r="CK60" s="43">
        <f>'[11]Plan de acción-metas'!Z18</f>
        <v>0</v>
      </c>
      <c r="CL60" s="43">
        <f>'[11]Plan de acción-metas'!AA18</f>
        <v>0</v>
      </c>
      <c r="CM60" s="43">
        <f>'[11]Plan de acción-metas'!AB18</f>
        <v>0</v>
      </c>
      <c r="CN60" s="43">
        <f>'[11]Plan de acción-metas'!AC18</f>
        <v>0</v>
      </c>
      <c r="CO60" s="43">
        <f>'[11]Plan de acción-metas'!AD18</f>
        <v>0</v>
      </c>
      <c r="CP60" s="69">
        <f>'[11]Plan de acción-metas'!AE18</f>
        <v>315186986.77999997</v>
      </c>
      <c r="CQ60" s="74">
        <f t="shared" si="103"/>
        <v>511769033.77999997</v>
      </c>
      <c r="CR60" s="41">
        <f>'[11]Plan de acción-metas'!AG18</f>
        <v>183797134</v>
      </c>
      <c r="CS60" s="43">
        <f>'[11]Plan de acción-metas'!AH18</f>
        <v>0</v>
      </c>
      <c r="CT60" s="43">
        <f>'[11]Plan de acción-metas'!AI18</f>
        <v>0</v>
      </c>
      <c r="CU60" s="43">
        <f>'[11]Plan de acción-metas'!AJ18</f>
        <v>0</v>
      </c>
      <c r="CV60" s="43">
        <f>'[11]Plan de acción-metas'!AK18</f>
        <v>0</v>
      </c>
      <c r="CW60" s="43">
        <f>'[11]Plan de acción-metas'!AL18</f>
        <v>0</v>
      </c>
      <c r="CX60" s="43">
        <f>'[11]Plan de acción-metas'!AM18</f>
        <v>0</v>
      </c>
      <c r="CY60" s="43">
        <f>'[11]Plan de acción-metas'!AN18</f>
        <v>0</v>
      </c>
      <c r="CZ60" s="43">
        <f>'[11]Plan de acción-metas'!AO18</f>
        <v>0</v>
      </c>
      <c r="DA60" s="43">
        <f>'[11]Plan de acción-metas'!AP18</f>
        <v>0</v>
      </c>
      <c r="DB60" s="43">
        <f>'[11]Plan de acción-metas'!AQ18</f>
        <v>0</v>
      </c>
      <c r="DC60" s="43">
        <f>'[11]Plan de acción-metas'!AR18</f>
        <v>0</v>
      </c>
      <c r="DD60" s="43">
        <f>'[11]Plan de acción-metas'!AS18</f>
        <v>0</v>
      </c>
      <c r="DE60" s="69">
        <f>'[11]Plan de acción-metas'!AT18</f>
        <v>0</v>
      </c>
      <c r="DF60" s="75">
        <f t="shared" si="104"/>
        <v>183797134</v>
      </c>
      <c r="DG60" s="76">
        <f>'[11]Plan de acción-metas'!AV18</f>
        <v>82869000</v>
      </c>
      <c r="DH60" s="81">
        <f>'[11]Plan de acción-metas'!AW18</f>
        <v>57420000</v>
      </c>
      <c r="DI60" s="82">
        <f t="shared" si="105"/>
        <v>0.35914078787152837</v>
      </c>
      <c r="DJ60" s="79">
        <f t="shared" si="106"/>
        <v>0.16192656165207497</v>
      </c>
      <c r="DK60" s="80">
        <f t="shared" si="107"/>
        <v>0.11219905115377457</v>
      </c>
      <c r="DL60" s="60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61"/>
      <c r="ES60" s="61"/>
      <c r="ET60" s="61"/>
      <c r="EU60" s="62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61"/>
      <c r="GB60" s="61"/>
      <c r="GC60" s="61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61"/>
      <c r="HK60" s="61"/>
      <c r="HL60" s="63"/>
      <c r="HM60" s="83" t="str">
        <f>'[1]Plan Indicativo'!BL271</f>
        <v>Secretaría de Planeación</v>
      </c>
    </row>
    <row r="61" spans="1:221" ht="60" x14ac:dyDescent="0.25">
      <c r="A61" s="65">
        <f>'[1]Plan Indicativo'!A272</f>
        <v>264</v>
      </c>
      <c r="B61" s="66" t="str">
        <f>'[1]Plan Indicativo'!B272</f>
        <v>LE-4</v>
      </c>
      <c r="C61" s="67" t="str">
        <f>'[1]Plan Indicativo'!C272</f>
        <v>Territorio seguro que genera valor</v>
      </c>
      <c r="D61" s="67" t="str">
        <f>'[1]Plan Indicativo'!D272</f>
        <v>Gobierno territorial</v>
      </c>
      <c r="E61" s="66">
        <f>'[1]Plan Indicativo'!E272</f>
        <v>45</v>
      </c>
      <c r="F61" s="68" t="str">
        <f>'[1]Plan Indicativo'!F272</f>
        <v>Mejorar el Índice de desempeño Institucional en 95 puntos</v>
      </c>
      <c r="G61" s="68" t="str">
        <f>'[1]Plan Indicativo'!G272</f>
        <v>Mejorar el Índice de desempeño Institucional en 95 puntos</v>
      </c>
      <c r="H61" s="66" t="str">
        <f>'[1]Plan Indicativo'!H272</f>
        <v>300010001</v>
      </c>
      <c r="I61" s="68" t="str">
        <f>'[1]Plan Indicativo'!I272</f>
        <v>Indice de Desempeño institucional IDI</v>
      </c>
      <c r="J61" s="66">
        <f>'[1]Plan Indicativo'!J272</f>
        <v>93.6</v>
      </c>
      <c r="K61" s="66">
        <f>'[1]Plan Indicativo'!K272</f>
        <v>95</v>
      </c>
      <c r="L61" s="66" t="str">
        <f>'[1]Plan Indicativo'!L272</f>
        <v>4599</v>
      </c>
      <c r="M61" s="67" t="str">
        <f>'[1]Plan Indicativo'!M272</f>
        <v>Fortalecimiento a la gestión y dirección de la administración pública territorial (4599)</v>
      </c>
      <c r="N61" s="66" t="str">
        <f>'[1]Plan Indicativo'!N272</f>
        <v>4599033</v>
      </c>
      <c r="O61" s="68" t="str">
        <f>'[1]Plan Indicativo'!O272</f>
        <v>Realizar la encuesta de información  a 113.400 hogares para el registro administrativo de SISBEN en el municipio de Bucaramanga</v>
      </c>
      <c r="P61" s="66">
        <f>'[1]Plan Indicativo'!P272</f>
        <v>459903300</v>
      </c>
      <c r="Q61" s="68" t="str">
        <f>'[1]Plan Indicativo'!Q272</f>
        <v>Hogares que realizaron la encuesta (459903300)</v>
      </c>
      <c r="R61" s="66" t="str">
        <f>'[1]Plan Indicativo'!AC272</f>
        <v>Acumulativa</v>
      </c>
      <c r="S61" s="66">
        <f>'[1]Plan Indicativo'!AD272</f>
        <v>16</v>
      </c>
      <c r="T61" s="43">
        <f>'[1]Plan Indicativo'!R272</f>
        <v>37794</v>
      </c>
      <c r="U61" s="66" t="str">
        <f>'[1]Plan Indicativo'!S272</f>
        <v>Número</v>
      </c>
      <c r="V61" s="69">
        <f>'[1]Plan Indicativo'!T272</f>
        <v>113400</v>
      </c>
      <c r="W61" s="41">
        <f>'[1]Plan Indicativo'!U272</f>
        <v>28350</v>
      </c>
      <c r="X61" s="42">
        <f>'[1]Plan Indicativo'!V272</f>
        <v>0.25</v>
      </c>
      <c r="Y61" s="43">
        <f>'[1]Plan Indicativo'!W272</f>
        <v>28350</v>
      </c>
      <c r="Z61" s="42">
        <f>'[1]Plan Indicativo'!X272</f>
        <v>0.25</v>
      </c>
      <c r="AA61" s="43">
        <f>'[1]Plan Indicativo'!Y272</f>
        <v>28350</v>
      </c>
      <c r="AB61" s="42">
        <f>'[1]Plan Indicativo'!Z272</f>
        <v>0.25</v>
      </c>
      <c r="AC61" s="43">
        <f>'[1]Plan Indicativo'!AA272</f>
        <v>28350</v>
      </c>
      <c r="AD61" s="44">
        <f>'[1]Plan Indicativo'!AB272</f>
        <v>0.25</v>
      </c>
      <c r="AE61" s="41">
        <v>33916</v>
      </c>
      <c r="AF61" s="43">
        <f>'[11]Plan de acción-metas'!O19</f>
        <v>10017</v>
      </c>
      <c r="AG61" s="43"/>
      <c r="AH61" s="45"/>
      <c r="AI61" s="70">
        <f t="shared" si="91"/>
        <v>1.1963315696649031</v>
      </c>
      <c r="AJ61" s="71">
        <f t="shared" si="92"/>
        <v>1</v>
      </c>
      <c r="AK61" s="70">
        <f t="shared" si="108"/>
        <v>0.35333333333333333</v>
      </c>
      <c r="AL61" s="71">
        <f t="shared" si="93"/>
        <v>0.35333333333333333</v>
      </c>
      <c r="AM61" s="70">
        <f t="shared" si="109"/>
        <v>0</v>
      </c>
      <c r="AN61" s="71">
        <f t="shared" si="94"/>
        <v>0</v>
      </c>
      <c r="AO61" s="70">
        <f t="shared" si="110"/>
        <v>0</v>
      </c>
      <c r="AP61" s="71">
        <f t="shared" si="95"/>
        <v>0</v>
      </c>
      <c r="AQ61" s="72">
        <f t="shared" si="96"/>
        <v>0.38741622574955908</v>
      </c>
      <c r="AR61" s="70">
        <f>+SUM(AE61:AH61)/V61</f>
        <v>0.38741622574955908</v>
      </c>
      <c r="AS61" s="73">
        <f t="shared" si="97"/>
        <v>0.38741622574955908</v>
      </c>
      <c r="AT61" s="41">
        <v>1088653333.3399999</v>
      </c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69"/>
      <c r="BH61" s="74">
        <f t="shared" si="98"/>
        <v>1088653333.3399999</v>
      </c>
      <c r="BI61" s="41">
        <v>939429999.34000003</v>
      </c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69"/>
      <c r="BW61" s="75">
        <f t="shared" si="99"/>
        <v>939429999.34000003</v>
      </c>
      <c r="BX61" s="76">
        <v>939429999.34000003</v>
      </c>
      <c r="BY61" s="77">
        <v>880726666.00999999</v>
      </c>
      <c r="BZ61" s="78">
        <f t="shared" si="100"/>
        <v>0.86292851045412122</v>
      </c>
      <c r="CA61" s="79">
        <f t="shared" si="101"/>
        <v>0.86292851045412122</v>
      </c>
      <c r="CB61" s="80">
        <f t="shared" si="102"/>
        <v>0.80900562101612394</v>
      </c>
      <c r="CC61" s="41">
        <f>'[11]Plan de acción-metas'!R19</f>
        <v>973200000</v>
      </c>
      <c r="CD61" s="43">
        <f>'[11]Plan de acción-metas'!S19</f>
        <v>0</v>
      </c>
      <c r="CE61" s="43">
        <f>'[11]Plan de acción-metas'!T19</f>
        <v>0</v>
      </c>
      <c r="CF61" s="43">
        <f>'[11]Plan de acción-metas'!U19</f>
        <v>0</v>
      </c>
      <c r="CG61" s="43">
        <f>'[11]Plan de acción-metas'!V19</f>
        <v>0</v>
      </c>
      <c r="CH61" s="43">
        <f>'[11]Plan de acción-metas'!W19</f>
        <v>0</v>
      </c>
      <c r="CI61" s="43">
        <f>'[11]Plan de acción-metas'!X19</f>
        <v>0</v>
      </c>
      <c r="CJ61" s="43">
        <f>'[11]Plan de acción-metas'!Y19</f>
        <v>0</v>
      </c>
      <c r="CK61" s="43">
        <f>'[11]Plan de acción-metas'!Z19</f>
        <v>0</v>
      </c>
      <c r="CL61" s="43">
        <f>'[11]Plan de acción-metas'!AA19</f>
        <v>0</v>
      </c>
      <c r="CM61" s="43">
        <f>'[11]Plan de acción-metas'!AB19</f>
        <v>0</v>
      </c>
      <c r="CN61" s="43">
        <f>'[11]Plan de acción-metas'!AC19</f>
        <v>0</v>
      </c>
      <c r="CO61" s="43">
        <f>'[11]Plan de acción-metas'!AD19</f>
        <v>0</v>
      </c>
      <c r="CP61" s="69">
        <f>'[11]Plan de acción-metas'!AE19</f>
        <v>800000000</v>
      </c>
      <c r="CQ61" s="74">
        <f t="shared" si="103"/>
        <v>1773200000</v>
      </c>
      <c r="CR61" s="41">
        <f>'[11]Plan de acción-metas'!AG19</f>
        <v>699500000</v>
      </c>
      <c r="CS61" s="43">
        <f>'[11]Plan de acción-metas'!AH19</f>
        <v>0</v>
      </c>
      <c r="CT61" s="43">
        <f>'[11]Plan de acción-metas'!AI19</f>
        <v>0</v>
      </c>
      <c r="CU61" s="43">
        <f>'[11]Plan de acción-metas'!AJ19</f>
        <v>0</v>
      </c>
      <c r="CV61" s="43">
        <f>'[11]Plan de acción-metas'!AK19</f>
        <v>0</v>
      </c>
      <c r="CW61" s="43">
        <f>'[11]Plan de acción-metas'!AL19</f>
        <v>0</v>
      </c>
      <c r="CX61" s="43">
        <f>'[11]Plan de acción-metas'!AM19</f>
        <v>0</v>
      </c>
      <c r="CY61" s="43">
        <f>'[11]Plan de acción-metas'!AN19</f>
        <v>0</v>
      </c>
      <c r="CZ61" s="43">
        <f>'[11]Plan de acción-metas'!AO19</f>
        <v>0</v>
      </c>
      <c r="DA61" s="43">
        <f>'[11]Plan de acción-metas'!AP19</f>
        <v>0</v>
      </c>
      <c r="DB61" s="43">
        <f>'[11]Plan de acción-metas'!AQ19</f>
        <v>0</v>
      </c>
      <c r="DC61" s="43">
        <f>'[11]Plan de acción-metas'!AR19</f>
        <v>0</v>
      </c>
      <c r="DD61" s="43">
        <f>'[11]Plan de acción-metas'!AS19</f>
        <v>0</v>
      </c>
      <c r="DE61" s="69">
        <f>'[11]Plan de acción-metas'!AT19</f>
        <v>0</v>
      </c>
      <c r="DF61" s="75">
        <f t="shared" si="104"/>
        <v>699500000</v>
      </c>
      <c r="DG61" s="76">
        <f>'[11]Plan de acción-metas'!AV19</f>
        <v>307180000.00999999</v>
      </c>
      <c r="DH61" s="81">
        <f>'[11]Plan de acción-metas'!AW19</f>
        <v>304570000.00999999</v>
      </c>
      <c r="DI61" s="82">
        <f t="shared" si="105"/>
        <v>0.39448454771035418</v>
      </c>
      <c r="DJ61" s="79">
        <f t="shared" si="106"/>
        <v>0.17323482969208209</v>
      </c>
      <c r="DK61" s="80">
        <f t="shared" si="107"/>
        <v>0.1717629145104895</v>
      </c>
      <c r="DL61" s="60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61"/>
      <c r="ES61" s="61"/>
      <c r="ET61" s="61"/>
      <c r="EU61" s="62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61"/>
      <c r="GB61" s="61"/>
      <c r="GC61" s="61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61"/>
      <c r="HK61" s="61"/>
      <c r="HL61" s="63"/>
      <c r="HM61" s="83" t="str">
        <f>'[1]Plan Indicativo'!BL272</f>
        <v>Secretaría de Planeación</v>
      </c>
    </row>
    <row r="62" spans="1:221" ht="75" x14ac:dyDescent="0.25">
      <c r="A62" s="65">
        <f>'[1]Plan Indicativo'!A278</f>
        <v>270</v>
      </c>
      <c r="B62" s="66" t="str">
        <f>'[1]Plan Indicativo'!B278</f>
        <v>LE-1</v>
      </c>
      <c r="C62" s="67" t="str">
        <f>'[1]Plan Indicativo'!C278</f>
        <v>Territorio seguro que integra</v>
      </c>
      <c r="D62" s="67" t="str">
        <f>'[1]Plan Indicativo'!D278</f>
        <v>Inclusión social y reconciliación</v>
      </c>
      <c r="E62" s="66">
        <f>'[1]Plan Indicativo'!E278</f>
        <v>41</v>
      </c>
      <c r="F62" s="68" t="str">
        <f>'[1]Plan Indicativo'!F278</f>
        <v>Disminuir la Pobreza multidimensional 10,2%</v>
      </c>
      <c r="G62" s="68" t="str">
        <f>'[1]Plan Indicativo'!G278</f>
        <v>Disminuir la pobreza multidimensional al 10,2%</v>
      </c>
      <c r="H62" s="66" t="str">
        <f>'[1]Plan Indicativo'!H278</f>
        <v>140010004</v>
      </c>
      <c r="I62" s="68" t="str">
        <f>'[1]Plan Indicativo'!I278</f>
        <v>Índice de pobreza multidimensional - IPM</v>
      </c>
      <c r="J62" s="66">
        <f>'[1]Plan Indicativo'!J278</f>
        <v>14.2</v>
      </c>
      <c r="K62" s="66">
        <f>'[1]Plan Indicativo'!K278</f>
        <v>10.199999999999999</v>
      </c>
      <c r="L62" s="66" t="str">
        <f>'[1]Plan Indicativo'!L278</f>
        <v>4103</v>
      </c>
      <c r="M62" s="67" t="str">
        <f>'[1]Plan Indicativo'!M278</f>
        <v>Inclusión social y productiva para la población en situación de vulnerabilidad (4103)</v>
      </c>
      <c r="N62" s="66" t="str">
        <f>'[1]Plan Indicativo'!N278</f>
        <v>4103017</v>
      </c>
      <c r="O62" s="68" t="str">
        <f>'[1]Plan Indicativo'!O278</f>
        <v>Beneficiar mensualmente a 3.000 personas con raciones de alimentos para comunidades vulnerables (adultos mayores, personas en condición de discapacidad, niños, niñas y adolescentes)</v>
      </c>
      <c r="P62" s="66">
        <f>'[1]Plan Indicativo'!P278</f>
        <v>410301700</v>
      </c>
      <c r="Q62" s="68" t="str">
        <f>'[1]Plan Indicativo'!Q278</f>
        <v>Personas beneficiadas con raciones de alimentos (410301700)</v>
      </c>
      <c r="R62" s="66" t="str">
        <f>'[1]Plan Indicativo'!AC278</f>
        <v>No Acumulativa</v>
      </c>
      <c r="S62" s="66">
        <f>'[1]Plan Indicativo'!AD278</f>
        <v>10</v>
      </c>
      <c r="T62" s="43">
        <f>'[1]Plan Indicativo'!R278</f>
        <v>0</v>
      </c>
      <c r="U62" s="66" t="str">
        <f>'[1]Plan Indicativo'!S278</f>
        <v>Número</v>
      </c>
      <c r="V62" s="69">
        <f>'[1]Plan Indicativo'!T278</f>
        <v>3000</v>
      </c>
      <c r="W62" s="41">
        <f>'[1]Plan Indicativo'!U278</f>
        <v>3000</v>
      </c>
      <c r="X62" s="42">
        <f>'[1]Plan Indicativo'!V278</f>
        <v>0.25</v>
      </c>
      <c r="Y62" s="43">
        <f>'[1]Plan Indicativo'!W278</f>
        <v>3000</v>
      </c>
      <c r="Z62" s="42">
        <f>'[1]Plan Indicativo'!X278</f>
        <v>0.25</v>
      </c>
      <c r="AA62" s="43">
        <f>'[1]Plan Indicativo'!Y278</f>
        <v>3000</v>
      </c>
      <c r="AB62" s="42">
        <f>'[1]Plan Indicativo'!Z278</f>
        <v>0.25</v>
      </c>
      <c r="AC62" s="43">
        <f>'[1]Plan Indicativo'!AA278</f>
        <v>3000</v>
      </c>
      <c r="AD62" s="44">
        <f>'[1]Plan Indicativo'!AB278</f>
        <v>0.25</v>
      </c>
      <c r="AE62" s="41">
        <v>4026</v>
      </c>
      <c r="AF62" s="43">
        <f>'[2]Plan de Acción-metas'!O50</f>
        <v>1</v>
      </c>
      <c r="AG62" s="43"/>
      <c r="AH62" s="45"/>
      <c r="AI62" s="70">
        <f t="shared" si="91"/>
        <v>1.3420000000000001</v>
      </c>
      <c r="AJ62" s="71">
        <f t="shared" si="92"/>
        <v>1</v>
      </c>
      <c r="AK62" s="70">
        <f t="shared" si="108"/>
        <v>3.3333333333333332E-4</v>
      </c>
      <c r="AL62" s="71">
        <f t="shared" si="93"/>
        <v>3.3333333333333332E-4</v>
      </c>
      <c r="AM62" s="70">
        <f t="shared" si="109"/>
        <v>0</v>
      </c>
      <c r="AN62" s="71">
        <f t="shared" si="94"/>
        <v>0</v>
      </c>
      <c r="AO62" s="70">
        <f t="shared" si="110"/>
        <v>0</v>
      </c>
      <c r="AP62" s="71">
        <f t="shared" si="95"/>
        <v>0</v>
      </c>
      <c r="AQ62" s="72">
        <f t="shared" si="96"/>
        <v>0.25008333333333332</v>
      </c>
      <c r="AR62" s="70">
        <f>+AVERAGE(AJ62,AL62,AN62,AP62)</f>
        <v>0.25008333333333332</v>
      </c>
      <c r="AS62" s="73">
        <f t="shared" si="97"/>
        <v>0.25008333333333332</v>
      </c>
      <c r="AT62" s="41">
        <v>1321897577</v>
      </c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>
        <v>1987568251</v>
      </c>
      <c r="BG62" s="69"/>
      <c r="BH62" s="74">
        <f t="shared" si="98"/>
        <v>3309465828</v>
      </c>
      <c r="BI62" s="41">
        <v>1321855226</v>
      </c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>
        <v>1815323867</v>
      </c>
      <c r="BV62" s="69"/>
      <c r="BW62" s="75">
        <f t="shared" si="99"/>
        <v>3137179093</v>
      </c>
      <c r="BX62" s="76">
        <v>3137179093</v>
      </c>
      <c r="BY62" s="77">
        <v>3137179093</v>
      </c>
      <c r="BZ62" s="78">
        <f t="shared" si="100"/>
        <v>0.94794122557714466</v>
      </c>
      <c r="CA62" s="79">
        <f t="shared" si="101"/>
        <v>0.94794122557714466</v>
      </c>
      <c r="CB62" s="80">
        <f t="shared" si="102"/>
        <v>0.94794122557714466</v>
      </c>
      <c r="CC62" s="41">
        <f>'[2]Plan de Acción-metas'!R50</f>
        <v>660954693</v>
      </c>
      <c r="CD62" s="43">
        <f>'[2]Plan de Acción-metas'!S50</f>
        <v>0</v>
      </c>
      <c r="CE62" s="43">
        <f>'[2]Plan de Acción-metas'!T50</f>
        <v>0</v>
      </c>
      <c r="CF62" s="43">
        <f>'[2]Plan de Acción-metas'!U50</f>
        <v>0</v>
      </c>
      <c r="CG62" s="43">
        <f>'[2]Plan de Acción-metas'!V50</f>
        <v>0</v>
      </c>
      <c r="CH62" s="43">
        <f>'[2]Plan de Acción-metas'!W50</f>
        <v>0</v>
      </c>
      <c r="CI62" s="43">
        <f>'[2]Plan de Acción-metas'!X50</f>
        <v>0</v>
      </c>
      <c r="CJ62" s="43">
        <f>'[2]Plan de Acción-metas'!Y50</f>
        <v>0</v>
      </c>
      <c r="CK62" s="43">
        <f>'[2]Plan de Acción-metas'!Z50</f>
        <v>0</v>
      </c>
      <c r="CL62" s="43">
        <f>'[2]Plan de Acción-metas'!AA50</f>
        <v>0</v>
      </c>
      <c r="CM62" s="43">
        <f>'[2]Plan de Acción-metas'!AB50</f>
        <v>0</v>
      </c>
      <c r="CN62" s="43">
        <f>'[2]Plan de Acción-metas'!AC50</f>
        <v>0</v>
      </c>
      <c r="CO62" s="43">
        <f>'[2]Plan de Acción-metas'!AD50</f>
        <v>1184725867</v>
      </c>
      <c r="CP62" s="69">
        <f>'[2]Plan de Acción-metas'!AE50</f>
        <v>5081000000</v>
      </c>
      <c r="CQ62" s="74">
        <f t="shared" si="103"/>
        <v>6926680560</v>
      </c>
      <c r="CR62" s="41">
        <f>'[2]Plan de Acción-metas'!AG50</f>
        <v>600954693</v>
      </c>
      <c r="CS62" s="43">
        <f>'[2]Plan de Acción-metas'!AH50</f>
        <v>0</v>
      </c>
      <c r="CT62" s="43">
        <f>'[2]Plan de Acción-metas'!AI50</f>
        <v>0</v>
      </c>
      <c r="CU62" s="43">
        <f>'[2]Plan de Acción-metas'!AJ50</f>
        <v>0</v>
      </c>
      <c r="CV62" s="43">
        <f>'[2]Plan de Acción-metas'!AK50</f>
        <v>0</v>
      </c>
      <c r="CW62" s="43">
        <f>'[2]Plan de Acción-metas'!AL50</f>
        <v>0</v>
      </c>
      <c r="CX62" s="43">
        <f>'[2]Plan de Acción-metas'!AM50</f>
        <v>0</v>
      </c>
      <c r="CY62" s="43">
        <f>'[2]Plan de Acción-metas'!AN50</f>
        <v>0</v>
      </c>
      <c r="CZ62" s="43">
        <f>'[2]Plan de Acción-metas'!AO50</f>
        <v>0</v>
      </c>
      <c r="DA62" s="43">
        <f>'[2]Plan de Acción-metas'!AP50</f>
        <v>0</v>
      </c>
      <c r="DB62" s="43">
        <f>'[2]Plan de Acción-metas'!AQ50</f>
        <v>0</v>
      </c>
      <c r="DC62" s="43">
        <f>'[2]Plan de Acción-metas'!AR50</f>
        <v>0</v>
      </c>
      <c r="DD62" s="43">
        <f>'[2]Plan de Acción-metas'!AS50</f>
        <v>1184725867</v>
      </c>
      <c r="DE62" s="69">
        <f>'[2]Plan de Acción-metas'!AT50</f>
        <v>0</v>
      </c>
      <c r="DF62" s="75">
        <f t="shared" si="104"/>
        <v>1785680560</v>
      </c>
      <c r="DG62" s="76">
        <f>'[2]Plan de Acción-metas'!AV50</f>
        <v>0</v>
      </c>
      <c r="DH62" s="81">
        <f>'[2]Plan de Acción-metas'!AW50</f>
        <v>0</v>
      </c>
      <c r="DI62" s="82">
        <f t="shared" si="105"/>
        <v>0.25779744634275442</v>
      </c>
      <c r="DJ62" s="79">
        <f t="shared" si="106"/>
        <v>0</v>
      </c>
      <c r="DK62" s="80" t="str">
        <f t="shared" si="107"/>
        <v>0,0%</v>
      </c>
      <c r="DL62" s="60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61"/>
      <c r="ES62" s="61"/>
      <c r="ET62" s="61"/>
      <c r="EU62" s="62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61"/>
      <c r="GB62" s="61"/>
      <c r="GC62" s="61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61"/>
      <c r="HK62" s="61"/>
      <c r="HL62" s="63"/>
      <c r="HM62" s="83" t="str">
        <f>'[1]Plan Indicativo'!BL278</f>
        <v>Secretaría de Desarrollo Social</v>
      </c>
    </row>
    <row r="63" spans="1:221" ht="45.75" thickBot="1" x14ac:dyDescent="0.3">
      <c r="A63" s="65">
        <f>'[1]Plan Indicativo'!A286</f>
        <v>278</v>
      </c>
      <c r="B63" s="66" t="str">
        <f>'[1]Plan Indicativo'!B286</f>
        <v>LE-2</v>
      </c>
      <c r="C63" s="67" t="str">
        <f>'[1]Plan Indicativo'!C286</f>
        <v>Territorio seguro que progresa</v>
      </c>
      <c r="D63" s="67" t="str">
        <f>'[1]Plan Indicativo'!D286</f>
        <v>Agricultura y desarrollo rural</v>
      </c>
      <c r="E63" s="66">
        <f>'[1]Plan Indicativo'!E286</f>
        <v>17</v>
      </c>
      <c r="F63" s="68" t="str">
        <f>'[1]Plan Indicativo'!F286</f>
        <v>Mejorar el Índice de competitividad de Bucaramanga 6,47 puntos</v>
      </c>
      <c r="G63" s="68" t="str">
        <f>'[1]Plan Indicativo'!G286</f>
        <v>Aumentar a 50% las Unidades Productivas Agropecuarias con asistencia técnica</v>
      </c>
      <c r="H63" s="66" t="str">
        <f>'[1]Plan Indicativo'!H286</f>
        <v>00000026</v>
      </c>
      <c r="I63" s="68" t="str">
        <f>'[1]Plan Indicativo'!I286</f>
        <v>Porcentaje de UPA con acceso a asistencia técnica</v>
      </c>
      <c r="J63" s="66" t="str">
        <f>'[1]Plan Indicativo'!J286</f>
        <v>21.34%</v>
      </c>
      <c r="K63" s="66">
        <f>'[1]Plan Indicativo'!K286</f>
        <v>0.5</v>
      </c>
      <c r="L63" s="66" t="str">
        <f>'[1]Plan Indicativo'!L286</f>
        <v>1708</v>
      </c>
      <c r="M63" s="67" t="str">
        <f>'[1]Plan Indicativo'!M286</f>
        <v>Ciencia, tecnología e innovación agropecuaria (1708)</v>
      </c>
      <c r="N63" s="66" t="str">
        <f>'[1]Plan Indicativo'!N286</f>
        <v>1708018</v>
      </c>
      <c r="O63" s="68" t="str">
        <f>'[1]Plan Indicativo'!O286</f>
        <v>Mejorar 2 especies animales a nivel genético para un mejor rendimiento productivo.</v>
      </c>
      <c r="P63" s="66">
        <f>'[1]Plan Indicativo'!P286</f>
        <v>170801800</v>
      </c>
      <c r="Q63" s="68" t="str">
        <f>'[1]Plan Indicativo'!Q286</f>
        <v>Especies trabajadas a nivel genético (170801800)</v>
      </c>
      <c r="R63" s="66" t="str">
        <f>'[1]Plan Indicativo'!AC286</f>
        <v>Acumulativa</v>
      </c>
      <c r="S63" s="66" t="str">
        <f>'[1]Plan Indicativo'!AD286</f>
        <v>2
12</v>
      </c>
      <c r="T63" s="43">
        <f>'[1]Plan Indicativo'!R286</f>
        <v>0</v>
      </c>
      <c r="U63" s="66" t="str">
        <f>'[1]Plan Indicativo'!S286</f>
        <v>Número</v>
      </c>
      <c r="V63" s="69">
        <f>'[1]Plan Indicativo'!T286</f>
        <v>2</v>
      </c>
      <c r="W63" s="41">
        <f>'[1]Plan Indicativo'!U286</f>
        <v>0</v>
      </c>
      <c r="X63" s="42">
        <f>'[1]Plan Indicativo'!V286</f>
        <v>0</v>
      </c>
      <c r="Y63" s="43">
        <f>'[1]Plan Indicativo'!W286</f>
        <v>1</v>
      </c>
      <c r="Z63" s="42">
        <f>'[1]Plan Indicativo'!X286</f>
        <v>0.5</v>
      </c>
      <c r="AA63" s="43">
        <f>'[1]Plan Indicativo'!Y286</f>
        <v>1</v>
      </c>
      <c r="AB63" s="42">
        <f>'[1]Plan Indicativo'!Z286</f>
        <v>0.5</v>
      </c>
      <c r="AC63" s="43">
        <f>'[1]Plan Indicativo'!AA286</f>
        <v>0</v>
      </c>
      <c r="AD63" s="44">
        <f>'[1]Plan Indicativo'!AB286</f>
        <v>0</v>
      </c>
      <c r="AE63" s="41">
        <v>0</v>
      </c>
      <c r="AF63" s="43">
        <f>'[2]Plan de Acción-metas'!$O$53</f>
        <v>0</v>
      </c>
      <c r="AG63" s="43"/>
      <c r="AH63" s="45"/>
      <c r="AI63" s="70" t="str">
        <f t="shared" si="91"/>
        <v xml:space="preserve"> -</v>
      </c>
      <c r="AJ63" s="71" t="str">
        <f t="shared" ref="AJ63" si="111">IF(W63=0," -",IF(AI63&gt;100%,100%,AI63))</f>
        <v xml:space="preserve"> -</v>
      </c>
      <c r="AK63" s="70">
        <f t="shared" si="108"/>
        <v>0</v>
      </c>
      <c r="AL63" s="71">
        <f t="shared" ref="AL63" si="112">IF(Y63=0," -",IF(AK63&gt;100%,100%,AK63))</f>
        <v>0</v>
      </c>
      <c r="AM63" s="70">
        <f t="shared" si="109"/>
        <v>0</v>
      </c>
      <c r="AN63" s="71">
        <f t="shared" ref="AN63" si="113">IF(AA63=0," -",IF(AM63&gt;100%,100%,AM63))</f>
        <v>0</v>
      </c>
      <c r="AO63" s="70" t="str">
        <f t="shared" si="110"/>
        <v xml:space="preserve"> -</v>
      </c>
      <c r="AP63" s="71" t="str">
        <f t="shared" ref="AP63" si="114">IF(AC63=0," -",IF(AO63&gt;100%,100%,AO63))</f>
        <v xml:space="preserve"> -</v>
      </c>
      <c r="AQ63" s="72">
        <f t="shared" si="96"/>
        <v>0</v>
      </c>
      <c r="AR63" s="70">
        <f t="shared" ref="AR63" si="115">+SUM(AE63:AH63)/V63</f>
        <v>0</v>
      </c>
      <c r="AS63" s="73">
        <f t="shared" si="97"/>
        <v>0</v>
      </c>
      <c r="AT63" s="41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69"/>
      <c r="BH63" s="74">
        <f t="shared" si="98"/>
        <v>0</v>
      </c>
      <c r="BI63" s="41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69"/>
      <c r="BW63" s="75">
        <f t="shared" si="99"/>
        <v>0</v>
      </c>
      <c r="BX63" s="76">
        <v>0</v>
      </c>
      <c r="BY63" s="77">
        <v>0</v>
      </c>
      <c r="BZ63" s="78" t="str">
        <f t="shared" si="100"/>
        <v xml:space="preserve"> -</v>
      </c>
      <c r="CA63" s="79" t="str">
        <f t="shared" si="101"/>
        <v xml:space="preserve"> -</v>
      </c>
      <c r="CB63" s="80" t="str">
        <f t="shared" si="102"/>
        <v xml:space="preserve"> -</v>
      </c>
      <c r="CC63" s="41">
        <f>'[2]Plan de Acción-metas'!R53</f>
        <v>100000000</v>
      </c>
      <c r="CD63" s="43">
        <f>'[2]Plan de Acción-metas'!S53</f>
        <v>0</v>
      </c>
      <c r="CE63" s="43">
        <f>'[2]Plan de Acción-metas'!T53</f>
        <v>0</v>
      </c>
      <c r="CF63" s="43">
        <f>'[2]Plan de Acción-metas'!U53</f>
        <v>0</v>
      </c>
      <c r="CG63" s="43">
        <f>'[2]Plan de Acción-metas'!V53</f>
        <v>0</v>
      </c>
      <c r="CH63" s="43">
        <f>'[2]Plan de Acción-metas'!W53</f>
        <v>0</v>
      </c>
      <c r="CI63" s="43">
        <f>'[2]Plan de Acción-metas'!X53</f>
        <v>0</v>
      </c>
      <c r="CJ63" s="43">
        <f>'[2]Plan de Acción-metas'!Y53</f>
        <v>0</v>
      </c>
      <c r="CK63" s="43">
        <f>'[2]Plan de Acción-metas'!Z53</f>
        <v>0</v>
      </c>
      <c r="CL63" s="43">
        <f>'[2]Plan de Acción-metas'!AA53</f>
        <v>0</v>
      </c>
      <c r="CM63" s="43">
        <f>'[2]Plan de Acción-metas'!AB53</f>
        <v>0</v>
      </c>
      <c r="CN63" s="43">
        <f>'[2]Plan de Acción-metas'!AC53</f>
        <v>0</v>
      </c>
      <c r="CO63" s="43">
        <f>'[2]Plan de Acción-metas'!AD53</f>
        <v>0</v>
      </c>
      <c r="CP63" s="69">
        <f>'[2]Plan de Acción-metas'!AE53</f>
        <v>0</v>
      </c>
      <c r="CQ63" s="74">
        <f t="shared" si="103"/>
        <v>100000000</v>
      </c>
      <c r="CR63" s="41">
        <f>'[2]Plan de Acción-metas'!AG53</f>
        <v>0</v>
      </c>
      <c r="CS63" s="43">
        <f>'[2]Plan de Acción-metas'!AH53</f>
        <v>0</v>
      </c>
      <c r="CT63" s="43">
        <f>'[2]Plan de Acción-metas'!AI53</f>
        <v>0</v>
      </c>
      <c r="CU63" s="43">
        <f>'[2]Plan de Acción-metas'!AJ53</f>
        <v>0</v>
      </c>
      <c r="CV63" s="43">
        <f>'[2]Plan de Acción-metas'!AK53</f>
        <v>0</v>
      </c>
      <c r="CW63" s="43">
        <f>'[2]Plan de Acción-metas'!AL53</f>
        <v>0</v>
      </c>
      <c r="CX63" s="43">
        <f>'[2]Plan de Acción-metas'!AM53</f>
        <v>0</v>
      </c>
      <c r="CY63" s="43">
        <f>'[2]Plan de Acción-metas'!AN53</f>
        <v>0</v>
      </c>
      <c r="CZ63" s="43">
        <f>'[2]Plan de Acción-metas'!AO53</f>
        <v>0</v>
      </c>
      <c r="DA63" s="43">
        <f>'[2]Plan de Acción-metas'!AP53</f>
        <v>0</v>
      </c>
      <c r="DB63" s="43">
        <f>'[2]Plan de Acción-metas'!AQ53</f>
        <v>0</v>
      </c>
      <c r="DC63" s="43">
        <f>'[2]Plan de Acción-metas'!AR53</f>
        <v>0</v>
      </c>
      <c r="DD63" s="43">
        <f>'[2]Plan de Acción-metas'!AS53</f>
        <v>0</v>
      </c>
      <c r="DE63" s="69">
        <f>'[2]Plan de Acción-metas'!AT53</f>
        <v>0</v>
      </c>
      <c r="DF63" s="75">
        <f t="shared" si="104"/>
        <v>0</v>
      </c>
      <c r="DG63" s="76">
        <f>'[2]Plan de Acción-metas'!AV53</f>
        <v>0</v>
      </c>
      <c r="DH63" s="81">
        <f>'[2]Plan de Acción-metas'!AW53</f>
        <v>0</v>
      </c>
      <c r="DI63" s="82">
        <f t="shared" si="105"/>
        <v>0</v>
      </c>
      <c r="DJ63" s="79" t="str">
        <f t="shared" si="106"/>
        <v>0,0%</v>
      </c>
      <c r="DK63" s="80" t="str">
        <f t="shared" si="107"/>
        <v>0,0%</v>
      </c>
      <c r="DL63" s="60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61"/>
      <c r="ES63" s="61"/>
      <c r="ET63" s="61"/>
      <c r="EU63" s="62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61"/>
      <c r="GB63" s="61"/>
      <c r="GC63" s="61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61"/>
      <c r="HK63" s="61"/>
      <c r="HL63" s="63"/>
      <c r="HM63" s="83" t="str">
        <f>'[1]Plan Indicativo'!BL286</f>
        <v>Secretaría de Desarrollo Social</v>
      </c>
    </row>
    <row r="64" spans="1:221" ht="29.25" customHeight="1" thickBot="1" x14ac:dyDescent="0.3">
      <c r="X64" s="3">
        <f>+AVERAGE(X8:X63)</f>
        <v>0.22870165460848266</v>
      </c>
      <c r="Z64" s="3">
        <f>+AVERAGE(Z8:Z63)</f>
        <v>0.28893057634861635</v>
      </c>
      <c r="AB64" s="3">
        <f>+AVERAGE(AB8:AB63)</f>
        <v>0.28166673059292274</v>
      </c>
      <c r="AD64" s="3">
        <f>+AVERAGE(AD8:AD63)</f>
        <v>0.28010908119463518</v>
      </c>
      <c r="AI64" s="4">
        <f t="shared" ref="AI64:AQ64" si="116">+AVERAGE(AI8:AI63)</f>
        <v>1.5243046567563379</v>
      </c>
      <c r="AJ64" s="4">
        <f t="shared" si="116"/>
        <v>0.98433825941939213</v>
      </c>
      <c r="AK64" s="5">
        <f t="shared" si="116"/>
        <v>0.53357057664692142</v>
      </c>
      <c r="AL64" s="32">
        <f t="shared" si="116"/>
        <v>0.47926696488170251</v>
      </c>
      <c r="AM64" s="5">
        <f t="shared" si="116"/>
        <v>0</v>
      </c>
      <c r="AN64" s="33">
        <f t="shared" si="116"/>
        <v>0</v>
      </c>
      <c r="AO64" s="5">
        <f t="shared" si="116"/>
        <v>0</v>
      </c>
      <c r="AP64" s="34">
        <f t="shared" si="116"/>
        <v>0</v>
      </c>
      <c r="AQ64" s="31">
        <f t="shared" si="116"/>
        <v>0.40204378697817722</v>
      </c>
      <c r="AR64" s="31">
        <f>+AVERAGE(AS8:AS63)</f>
        <v>0.40204378697817722</v>
      </c>
      <c r="AS64" s="20">
        <f>+AQ64</f>
        <v>0.40204378697817722</v>
      </c>
      <c r="AT64" s="21">
        <f t="shared" ref="AT64:BY64" si="117">+SUM(AT8:AT63)</f>
        <v>223786515026.27997</v>
      </c>
      <c r="AU64" s="22">
        <f t="shared" si="117"/>
        <v>338335191563.82001</v>
      </c>
      <c r="AV64" s="22">
        <f t="shared" si="117"/>
        <v>300000000</v>
      </c>
      <c r="AW64" s="22">
        <f t="shared" si="117"/>
        <v>2767419761</v>
      </c>
      <c r="AX64" s="22">
        <f t="shared" si="117"/>
        <v>0</v>
      </c>
      <c r="AY64" s="22">
        <f t="shared" si="117"/>
        <v>8000000000</v>
      </c>
      <c r="AZ64" s="22">
        <f t="shared" si="117"/>
        <v>0</v>
      </c>
      <c r="BA64" s="22">
        <f t="shared" si="117"/>
        <v>1956045354.8099999</v>
      </c>
      <c r="BB64" s="22">
        <f t="shared" si="117"/>
        <v>0</v>
      </c>
      <c r="BC64" s="22">
        <f t="shared" si="117"/>
        <v>0</v>
      </c>
      <c r="BD64" s="22">
        <f t="shared" si="117"/>
        <v>0</v>
      </c>
      <c r="BE64" s="22">
        <f t="shared" si="117"/>
        <v>9754568926</v>
      </c>
      <c r="BF64" s="22">
        <f t="shared" si="117"/>
        <v>14660626349.450001</v>
      </c>
      <c r="BG64" s="25">
        <f t="shared" si="117"/>
        <v>0</v>
      </c>
      <c r="BH64" s="30">
        <f t="shared" si="117"/>
        <v>599560366981.35986</v>
      </c>
      <c r="BI64" s="21">
        <f t="shared" si="117"/>
        <v>179036551251.27997</v>
      </c>
      <c r="BJ64" s="22">
        <f t="shared" si="117"/>
        <v>335978672220.33002</v>
      </c>
      <c r="BK64" s="22">
        <f t="shared" si="117"/>
        <v>0</v>
      </c>
      <c r="BL64" s="22">
        <f t="shared" si="117"/>
        <v>2756873141</v>
      </c>
      <c r="BM64" s="22">
        <f t="shared" si="117"/>
        <v>0</v>
      </c>
      <c r="BN64" s="22">
        <f t="shared" si="117"/>
        <v>8000000000</v>
      </c>
      <c r="BO64" s="22">
        <f t="shared" si="117"/>
        <v>0</v>
      </c>
      <c r="BP64" s="22">
        <f t="shared" si="117"/>
        <v>1603666630.8099999</v>
      </c>
      <c r="BQ64" s="22">
        <f t="shared" si="117"/>
        <v>0</v>
      </c>
      <c r="BR64" s="22">
        <f t="shared" si="117"/>
        <v>0</v>
      </c>
      <c r="BS64" s="22">
        <f t="shared" si="117"/>
        <v>0</v>
      </c>
      <c r="BT64" s="22">
        <f t="shared" si="117"/>
        <v>9738111926</v>
      </c>
      <c r="BU64" s="22">
        <f t="shared" si="117"/>
        <v>11394746506.859999</v>
      </c>
      <c r="BV64" s="25">
        <f t="shared" si="117"/>
        <v>0</v>
      </c>
      <c r="BW64" s="29">
        <f t="shared" si="117"/>
        <v>548508621676.28003</v>
      </c>
      <c r="BX64" s="22">
        <f t="shared" si="117"/>
        <v>490507180170.67004</v>
      </c>
      <c r="BY64" s="25">
        <f t="shared" si="117"/>
        <v>475853645121.50995</v>
      </c>
      <c r="BZ64" s="26">
        <f>+BW64/BH64</f>
        <v>0.91485136757435637</v>
      </c>
      <c r="CA64" s="23">
        <f>+BX64/BH64</f>
        <v>0.81811141493600381</v>
      </c>
      <c r="CB64" s="24">
        <f>+BY64/BH64</f>
        <v>0.79367094846064778</v>
      </c>
      <c r="CC64" s="21">
        <f t="shared" ref="CC64:DH64" si="118">+SUM(CC8:CC63)</f>
        <v>138615512741.87</v>
      </c>
      <c r="CD64" s="22">
        <f t="shared" si="118"/>
        <v>313872825334.22998</v>
      </c>
      <c r="CE64" s="22">
        <f t="shared" si="118"/>
        <v>300000000</v>
      </c>
      <c r="CF64" s="22">
        <f t="shared" si="118"/>
        <v>2518830446</v>
      </c>
      <c r="CG64" s="22">
        <f t="shared" si="118"/>
        <v>1999086286</v>
      </c>
      <c r="CH64" s="22">
        <f t="shared" si="118"/>
        <v>24265437539.669998</v>
      </c>
      <c r="CI64" s="22">
        <f t="shared" si="118"/>
        <v>0</v>
      </c>
      <c r="CJ64" s="22">
        <f t="shared" si="118"/>
        <v>2662548550.1400003</v>
      </c>
      <c r="CK64" s="22">
        <f t="shared" si="118"/>
        <v>0</v>
      </c>
      <c r="CL64" s="22">
        <f t="shared" si="118"/>
        <v>0</v>
      </c>
      <c r="CM64" s="22">
        <f t="shared" si="118"/>
        <v>0</v>
      </c>
      <c r="CN64" s="22">
        <f t="shared" si="118"/>
        <v>5932510000</v>
      </c>
      <c r="CO64" s="22">
        <f t="shared" si="118"/>
        <v>14647184918.82</v>
      </c>
      <c r="CP64" s="25">
        <f t="shared" si="118"/>
        <v>109992895043.71001</v>
      </c>
      <c r="CQ64" s="30">
        <f t="shared" si="118"/>
        <v>573316724757.26001</v>
      </c>
      <c r="CR64" s="21">
        <f t="shared" si="118"/>
        <v>83297530624.689987</v>
      </c>
      <c r="CS64" s="22">
        <f t="shared" si="118"/>
        <v>121530920624.03999</v>
      </c>
      <c r="CT64" s="22">
        <f t="shared" si="118"/>
        <v>0</v>
      </c>
      <c r="CU64" s="22">
        <f t="shared" si="118"/>
        <v>2058053332</v>
      </c>
      <c r="CV64" s="22">
        <f t="shared" si="118"/>
        <v>0</v>
      </c>
      <c r="CW64" s="22">
        <f t="shared" si="118"/>
        <v>8240000000</v>
      </c>
      <c r="CX64" s="22">
        <f t="shared" si="118"/>
        <v>0</v>
      </c>
      <c r="CY64" s="22">
        <f t="shared" si="118"/>
        <v>1516412786</v>
      </c>
      <c r="CZ64" s="22">
        <f t="shared" si="118"/>
        <v>0</v>
      </c>
      <c r="DA64" s="22">
        <f t="shared" si="118"/>
        <v>0</v>
      </c>
      <c r="DB64" s="22">
        <f t="shared" si="118"/>
        <v>0</v>
      </c>
      <c r="DC64" s="22">
        <f t="shared" si="118"/>
        <v>5874910000</v>
      </c>
      <c r="DD64" s="22">
        <f t="shared" si="118"/>
        <v>9558828937</v>
      </c>
      <c r="DE64" s="25">
        <f t="shared" si="118"/>
        <v>49138232479.949997</v>
      </c>
      <c r="DF64" s="29">
        <f t="shared" si="118"/>
        <v>277195030333.33002</v>
      </c>
      <c r="DG64" s="22">
        <f t="shared" si="118"/>
        <v>153677247680.35001</v>
      </c>
      <c r="DH64" s="25">
        <f t="shared" si="118"/>
        <v>153493357981.34</v>
      </c>
      <c r="DI64" s="26">
        <f>+DF64/CQ64</f>
        <v>0.48349371013150416</v>
      </c>
      <c r="DJ64" s="23">
        <f>+DG64/CQ64</f>
        <v>0.26804947604732154</v>
      </c>
      <c r="DK64" s="24">
        <f>+DH64/CQ64</f>
        <v>0.26772872890866467</v>
      </c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</row>
    <row r="65" spans="152:217" x14ac:dyDescent="0.25"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</row>
    <row r="66" spans="152:217" x14ac:dyDescent="0.25"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</row>
    <row r="67" spans="152:217" x14ac:dyDescent="0.25"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</row>
    <row r="68" spans="152:217" x14ac:dyDescent="0.25"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</row>
    <row r="69" spans="152:217" x14ac:dyDescent="0.25"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</row>
    <row r="70" spans="152:217" x14ac:dyDescent="0.25"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</row>
  </sheetData>
  <autoFilter ref="A7:HM64" xr:uid="{ABD6AB90-D70E-47CE-950F-BE3907EA863D}">
    <filterColumn colId="42" showButton="0"/>
    <filterColumn colId="43" showButton="0"/>
  </autoFilter>
  <mergeCells count="20">
    <mergeCell ref="HJ1:HM1"/>
    <mergeCell ref="DL5:HL5"/>
    <mergeCell ref="HJ4:HM4"/>
    <mergeCell ref="HJ3:HM3"/>
    <mergeCell ref="HJ2:HM2"/>
    <mergeCell ref="EA6:ET6"/>
    <mergeCell ref="FJ6:GC6"/>
    <mergeCell ref="GS6:HL6"/>
    <mergeCell ref="DL6:DZ6"/>
    <mergeCell ref="EU6:FI6"/>
    <mergeCell ref="GD6:GR6"/>
    <mergeCell ref="CR6:DK6"/>
    <mergeCell ref="AQ7:AS7"/>
    <mergeCell ref="W5:AD6"/>
    <mergeCell ref="AE5:AH6"/>
    <mergeCell ref="AI5:AS6"/>
    <mergeCell ref="AT5:CQ5"/>
    <mergeCell ref="AT6:BH6"/>
    <mergeCell ref="CC6:CQ6"/>
    <mergeCell ref="BI6:CB6"/>
  </mergeCells>
  <conditionalFormatting sqref="AJ8:AJ64"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{E234DCF4-B7F9-4367-90E4-8080CC9CFC4D}</x14:id>
        </ext>
      </extLst>
    </cfRule>
  </conditionalFormatting>
  <conditionalFormatting sqref="AL8:AL64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{4FB05C29-5F59-4E8F-A724-03CD01F2966A}</x14:id>
        </ext>
      </extLst>
    </cfRule>
  </conditionalFormatting>
  <conditionalFormatting sqref="AQ64:AR64 AQ8:AQ63">
    <cfRule type="dataBar" priority="4">
      <dataBar>
        <cfvo type="num" val="0"/>
        <cfvo type="num" val="1"/>
        <color theme="9"/>
      </dataBar>
      <extLst>
        <ext xmlns:x14="http://schemas.microsoft.com/office/spreadsheetml/2009/9/main" uri="{B025F937-C7B1-47D3-B67F-A62EFF666E3E}">
          <x14:id>{85282306-84C0-4D9F-B9A3-F5D2F69ADC0E}</x14:id>
        </ext>
      </extLst>
    </cfRule>
  </conditionalFormatting>
  <conditionalFormatting sqref="AS8:AS64">
    <cfRule type="iconSet" priority="215">
      <iconSet iconSet="4Arrows" showValue="0">
        <cfvo type="percent" val="0"/>
        <cfvo type="percent" val="25"/>
        <cfvo type="percent" val="30"/>
        <cfvo type="percent" val="40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234DCF4-B7F9-4367-90E4-8080CC9CFC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AJ8:AJ64</xm:sqref>
        </x14:conditionalFormatting>
        <x14:conditionalFormatting xmlns:xm="http://schemas.microsoft.com/office/excel/2006/main">
          <x14:cfRule type="dataBar" id="{4FB05C29-5F59-4E8F-A724-03CD01F2966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AL8:AL64</xm:sqref>
        </x14:conditionalFormatting>
        <x14:conditionalFormatting xmlns:xm="http://schemas.microsoft.com/office/excel/2006/main">
          <x14:cfRule type="dataBar" id="{85282306-84C0-4D9F-B9A3-F5D2F69ADC0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AQ64:AR64 AQ8:AQ63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F Ariza C</dc:creator>
  <cp:lastModifiedBy>concejo de bucaramanga</cp:lastModifiedBy>
  <dcterms:created xsi:type="dcterms:W3CDTF">2025-04-22T16:13:24Z</dcterms:created>
  <dcterms:modified xsi:type="dcterms:W3CDTF">2025-07-01T15:00:14Z</dcterms:modified>
</cp:coreProperties>
</file>